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540" activeTab="5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六" sheetId="7" r:id="rId7"/>
    <sheet name="七" sheetId="8" r:id="rId8"/>
  </sheets>
  <definedNames/>
  <calcPr fullCalcOnLoad="1"/>
</workbook>
</file>

<file path=xl/sharedStrings.xml><?xml version="1.0" encoding="utf-8"?>
<sst xmlns="http://schemas.openxmlformats.org/spreadsheetml/2006/main" count="346" uniqueCount="226">
  <si>
    <t xml:space="preserve">   2023年羊木镇
 预算信息公开参考样表</t>
  </si>
  <si>
    <t>2023年羊木镇收支总表</t>
  </si>
  <si>
    <t>单位：万元</t>
  </si>
  <si>
    <t>收          入</t>
  </si>
  <si>
    <t>支             出</t>
  </si>
  <si>
    <t>项              目</t>
  </si>
  <si>
    <t>2023年预算数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</si>
  <si>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</si>
  <si>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</si>
  <si>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</si>
  <si>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</si>
  <si>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</si>
  <si>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</si>
  <si>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四、事业收入</t>
  </si>
  <si>
    <t>四、城乡社区支出</t>
  </si>
  <si>
    <t>五、事业单位经营收入</t>
  </si>
  <si>
    <t>五、农林水支出</t>
  </si>
  <si>
    <t>六、其他收入</t>
  </si>
  <si>
    <t>六、住房保障支出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</si>
  <si>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</si>
  <si>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</si>
  <si>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</si>
  <si>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</si>
  <si>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</si>
  <si>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</si>
  <si>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</si>
  <si>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</si>
  <si>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</si>
  <si>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2023年羊木镇财政拨款收支预算总表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</si>
  <si>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</si>
  <si>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</si>
  <si>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</si>
  <si>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</si>
  <si>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</si>
  <si>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</si>
  <si>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</si>
  <si>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</si>
  <si>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</si>
  <si>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</si>
  <si>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社会保障和就业支出</t>
  </si>
  <si>
    <t xml:space="preserve">  国有资本经营预算拨款收入</t>
  </si>
  <si>
    <t xml:space="preserve">  卫生健康支出</t>
  </si>
  <si>
    <t>二、上年结转</t>
  </si>
  <si>
    <t xml:space="preserve">  城乡社区支出</t>
  </si>
  <si>
    <t xml:space="preserve">  农林水支出</t>
  </si>
  <si>
    <t xml:space="preserve">  住房保障支出</t>
  </si>
  <si>
    <t xml:space="preserve">  上年财政拨款资金结转</t>
  </si>
  <si>
    <t>……</t>
  </si>
  <si>
    <t>二、结转下年</t>
  </si>
  <si>
    <t>2023年羊木镇一般公共预算支出预算表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</si>
  <si>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</si>
  <si>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</si>
  <si>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</si>
  <si>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</si>
  <si>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</si>
  <si>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</si>
  <si>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</si>
  <si>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</si>
  <si>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</si>
  <si>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03</t>
  </si>
  <si>
    <t>01</t>
  </si>
  <si>
    <t>行政运行</t>
  </si>
  <si>
    <t>50</t>
  </si>
  <si>
    <t>事业运行</t>
  </si>
  <si>
    <t>99</t>
  </si>
  <si>
    <t>其他一般公共服务支出</t>
  </si>
  <si>
    <t>16</t>
  </si>
  <si>
    <t>引进人才费用</t>
  </si>
  <si>
    <t>05</t>
  </si>
  <si>
    <t>机关事业单位基本养老保险缴费支出</t>
  </si>
  <si>
    <t>其他社会保障和就业支出</t>
  </si>
  <si>
    <t>11</t>
  </si>
  <si>
    <t>行政单位医疗</t>
  </si>
  <si>
    <t>02</t>
  </si>
  <si>
    <t>事业单位医疗</t>
  </si>
  <si>
    <t>城乡社区卫生</t>
  </si>
  <si>
    <t>04</t>
  </si>
  <si>
    <t>其他巩固脱贫攻坚成果衔接乡村振兴支出</t>
  </si>
  <si>
    <t>07</t>
  </si>
  <si>
    <t>对村民委员会和村党支部的补助</t>
  </si>
  <si>
    <t>住房公积金</t>
  </si>
  <si>
    <t>2023年羊木镇一般公共预算基本支出预算表</t>
  </si>
  <si>
    <t>经济分类科目</t>
  </si>
  <si>
    <t>预算数</t>
  </si>
  <si>
    <t>301</t>
  </si>
  <si>
    <t>基本工资</t>
  </si>
  <si>
    <t>津贴补贴</t>
  </si>
  <si>
    <t>奖金</t>
  </si>
  <si>
    <t>绩效工资</t>
  </si>
  <si>
    <t>08</t>
  </si>
  <si>
    <t>机关事业单位基本养老保险缴费</t>
  </si>
  <si>
    <t>10</t>
  </si>
  <si>
    <t>职工基本医疗保险缴费</t>
  </si>
  <si>
    <t>12</t>
  </si>
  <si>
    <t>其他社会保险缴费</t>
  </si>
  <si>
    <t>13</t>
  </si>
  <si>
    <t>其他工资福利支出</t>
  </si>
  <si>
    <t>302</t>
  </si>
  <si>
    <t>办公费</t>
  </si>
  <si>
    <t>印刷费</t>
  </si>
  <si>
    <t>水费</t>
  </si>
  <si>
    <t>06</t>
  </si>
  <si>
    <t>电费</t>
  </si>
  <si>
    <t>邮电费</t>
  </si>
  <si>
    <t>差旅费</t>
  </si>
  <si>
    <t>15</t>
  </si>
  <si>
    <t>会议费</t>
  </si>
  <si>
    <t>培训费</t>
  </si>
  <si>
    <t>17</t>
  </si>
  <si>
    <t>公务接待费</t>
  </si>
  <si>
    <t>28</t>
  </si>
  <si>
    <t>工会经费</t>
  </si>
  <si>
    <t>39</t>
  </si>
  <si>
    <t>其他交通费用</t>
  </si>
  <si>
    <t>303</t>
  </si>
  <si>
    <t>生活补助</t>
  </si>
  <si>
    <t>09</t>
  </si>
  <si>
    <t>奖励金</t>
  </si>
  <si>
    <t>其他对个人和家庭的补助</t>
  </si>
  <si>
    <t>2023年羊木镇一般公共预算“三公”经费支出预算表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</si>
  <si>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</si>
  <si>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</si>
  <si>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</si>
  <si>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</si>
  <si>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</si>
  <si>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小计</t>
  </si>
  <si>
    <t>公务用车购置费</t>
  </si>
  <si>
    <t>公务用车运行费</t>
  </si>
  <si>
    <t>345301</t>
  </si>
  <si>
    <t>广元市朝天区羊木镇人民政府</t>
  </si>
  <si>
    <t>部门预算项目支出绩效目标批复表</t>
  </si>
  <si>
    <t>单位：元</t>
  </si>
  <si>
    <t>项目名称（项目单位）</t>
  </si>
  <si>
    <t>项目属性</t>
  </si>
  <si>
    <t>项目口径</t>
  </si>
  <si>
    <t>项目类别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</si>
  <si>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</si>
  <si>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</si>
  <si>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</si>
  <si>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</si>
  <si>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</si>
  <si>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</si>
  <si>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</si>
  <si>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</si>
  <si>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</si>
  <si>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</si>
  <si>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</si>
  <si>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</si>
  <si>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</si>
  <si>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</si>
  <si>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</si>
  <si>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</si>
  <si>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羊木镇</t>
  </si>
  <si>
    <t>农村公共服务运行维护资金</t>
  </si>
  <si>
    <t>延续项目</t>
  </si>
  <si>
    <t>经常性</t>
  </si>
  <si>
    <t>其他支出</t>
  </si>
  <si>
    <t>否</t>
  </si>
  <si>
    <t xml:space="preserve">1、切实保障各村内道路、路灯、水利等公益性基础设施正常运转。
2、有效改变农村面貌，通村项目实施，形成村民愿意做事，有钱做事的格局，促进基础设施建设，改善农村生活环境。
3、有效调动农民参与的积极性，大大调动群众议事的积极性。
</t>
  </si>
  <si>
    <t>水泥路面维修≥7处
路基维修≥7处
村道环境卫生＝20处</t>
  </si>
  <si>
    <t>质量验收合格率=100%</t>
  </si>
  <si>
    <t>完成及时率=100%</t>
  </si>
  <si>
    <t>水泥路面维修≤35万
环卫工人工资≤30万
路基维修≤35万</t>
  </si>
  <si>
    <t>保障村内基础设施设备正常运转定性进一步保障</t>
  </si>
  <si>
    <t>改善农村生活环境定性进一步改善</t>
  </si>
  <si>
    <t>群众满意度≥90%</t>
  </si>
  <si>
    <t>社区服务群众专项经费</t>
  </si>
  <si>
    <t xml:space="preserve">1、全面推进社区党组织服务群众项目，加强基层服务型党组织建设，提升服务水平。
2、切实保障社区内道路、路灯、水利等公益性基础设施正常运转。
3、改善村容村貌，为建设美丽社区奠定基础。
</t>
  </si>
  <si>
    <t>改善社区数≥1个
路基维修≥2处</t>
  </si>
  <si>
    <t>路基维修≤5万元
环卫工人工资≤5万元</t>
  </si>
  <si>
    <t>降低路面扬尘，改善人居环境定性进一步改善项
基层治理能力提升定性进一步提升项</t>
  </si>
  <si>
    <t>西北便民服务中心建设项目</t>
  </si>
  <si>
    <t xml:space="preserve">新增项目 </t>
  </si>
  <si>
    <t>一次性</t>
  </si>
  <si>
    <t>专项支出</t>
  </si>
  <si>
    <t xml:space="preserve">拆除内外不锈钢栏杆、旧门、窗户、旧地砖、旧旗座等；开展室内装饰，贴地砖、安装防盗门及洗手池、便池等；办公楼、住宿楼、派出所、食堂改水改电、内外墙铲墙、内外墙刮白；实施院内花园文化砖重砌；路灯安装。  
</t>
  </si>
  <si>
    <t>完成维修改造及相关设备购置≥57项</t>
  </si>
  <si>
    <t>完成成本≤48万元</t>
  </si>
  <si>
    <t>提升办公环境定性进一步提升
稳定基层干部队伍建设定性进一步稳定</t>
  </si>
  <si>
    <t>羊木镇城乡环境综合治理经费</t>
  </si>
  <si>
    <t xml:space="preserve">城乡环境综合治理，完成12个行政村、1个社区垃圾房、垃圾车正常运转和日常保洁；保障垃圾填埋场、垃圾中转站、污水处理站正常运转，做好城乡环境治理的相关宣传。
</t>
  </si>
  <si>
    <t>环境卫生聘用人数≥60人
环卫车辆运行数量＝2辆
城乡环境综合治理村社=13个</t>
  </si>
  <si>
    <t>环卫车辆维修及垃圾清运≤5万元
保洁人员劳务费≤15万元</t>
  </si>
  <si>
    <t>改善村容村貌定性进一步改善项</t>
  </si>
  <si>
    <t>综合执法专项经费</t>
  </si>
  <si>
    <t xml:space="preserve">乡镇行政区划和村级建制调整改革“后半篇”文章，加强乡镇综合行政执法工作，加强户外广告专项整治，针对农贸市场周边、街道等地占道经营、车辆乱停、垃圾乱丢乱放等现象进行长效化管理，对占用马路，堵塞交通的'行为进行劝导，对拒不听劝的商贩联系交管部门对违法停放车辆进行抄牌处罚，由执法队暂扣其经营工具。对违法违规行为，坚持源头治理、坚持常态整治，有效提升农贸市场及周边市容秩序。       
</t>
  </si>
  <si>
    <t>环境建设及消防安全劝导员≥6人
举办消防知识、安全生产培训次数≥4场次
环境建设宣传牌数量≥300个</t>
  </si>
  <si>
    <t>资金使用合规率=100%</t>
  </si>
  <si>
    <t>环境建设宣传牌、整治公告牌≤3万元
环境建设及消防安全劝导员补助≤3.6万元
举办消防知识、安全生产培训成本≤1.4万元</t>
  </si>
  <si>
    <t>保障执法工作的顺利开展，提升公共服务效果定性进一步保障项</t>
  </si>
  <si>
    <t>部门整体支出绩效目标批复表</t>
  </si>
  <si>
    <t>统一社会信用代码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</si>
  <si>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</si>
  <si>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</si>
  <si>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</si>
  <si>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</si>
  <si>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</si>
  <si>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</si>
  <si>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政府性基金安排</t>
  </si>
  <si>
    <t>国有资本经营预算安排</t>
  </si>
  <si>
    <t>其他资金安排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</si>
  <si>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</si>
  <si>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</si>
  <si>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</si>
  <si>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</si>
  <si>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</si>
  <si>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</si>
  <si>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</si>
  <si>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</si>
  <si>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</si>
  <si>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</si>
  <si>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</si>
  <si>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</si>
  <si>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</si>
  <si>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</si>
  <si>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11510703008463544X</t>
  </si>
  <si>
    <t>按照综合预算的要求，将所有收入和支出纳入部门预算，并优先消化结余资金，统筹安排各类资金。根据履行的职责、事业发展目标和现有资源配置情况，按照保障重点、兼顾一般的要求，区分轻重缓急，合理安排支出。</t>
  </si>
  <si>
    <t xml:space="preserve">"目标1:保障羊木镇2023年全年工作的正常开展，保障干部工资、绩效、保险、公积金、乡镇补贴等待遇发放到位。
目标2:保障办公正常运行，按需购置办公设备，发放差旅费，支付电费、水费等损耗。
目标3:全镇13个村（社区）的工作正常开展，提升基础设施水平，改善环境质量。
目标4:保质保量高标准严要求地完成西北便民服务中心建设任务，完成其改建翻新与配套设备购置。
目标5:更好完成乡村振兴工作，保障进村入户开展各项工作
目标6:维护金财网运行正常，保证各项财政资金使用渠道畅通。
目标7: 根据文件要求对公务员和行政工人进行交通补贴，我单位发放交通补贴共33人，县处级1200元/月.人；科级750元/月.人；科员及以下（包含机关工人）576元/月.人，保证正常公务活动开展。
目标8：城乡环境综合治理，完成12个行政村、1个社区垃圾房、垃圾车正常运转和日常保洁；保障垃圾填埋场、垃圾中转站、污水处理站正常运转，做好城乡环境治理的相关宣传。
目标9：加强乡镇综合行政执法工作，对违法违规行为，坚持源头治理、坚持常态整治，有效提升农贸市场及周边市容秩序。
目标10：保障13个村（社区）干部待遇发放到位，离职干部生活补助等准时发放，避免引起矛盾，保障村级工作的正常运行。"       </t>
  </si>
  <si>
    <t>村（社区）常职干部人数＝63人
村（社区）离职干部≤122人
村（社区）数量＝13个
村（社区）组干部人数＝95人
公务接待次数≥100次
机关工勤人员＝2人
金财网电脑＝1台
事业人员＝42人
遗属人员＝10人
综合管理类公务员＝31人</t>
  </si>
  <si>
    <t>项目验收合格率＝100%
资金使用合规率＝100%</t>
  </si>
  <si>
    <t>完成及时率＝100%</t>
  </si>
  <si>
    <t>定额公用经费＝1125000.00元
对村民委员会和村党支部的补助＝2950148.26元
对个人和家庭的补助支出＝799648.00元
人员工资福利支出＝10504915.92元
乡村振兴第一书记和工作队工作经费＝35000.00元
村(社区)基层组织活动经费＝645000.00元</t>
  </si>
  <si>
    <t xml:space="preserve">
村道环境卫生＝20处
改善社区数＝1个
环境建设及消防安全劝导员≥4人
环境建设宣传牌数量≥300个
环境卫生聘用人数≥60人次
环卫车辆运行数量＝2辆
举办消防知识、安全生产培训次数＝4场次
路基维修≥9处
水泥路面维修≥7处
西北便民服务中心建设项目完成维修改造及相关设备购置≥57项</t>
  </si>
  <si>
    <t xml:space="preserve">
农村公共服务运行维护资金（本级）＝900000元
社区服务群众专项经费＝100000.00元
西北便民服务中心建设项目＝480000.00元
羊木镇城乡环境综合治理经费＝200000.00元
综合执法专项经费＝80000元</t>
  </si>
  <si>
    <t>保障村内基础设施设备正常运转定性进一步保障
保障执法工作的顺利开展，提升公共服务效果定性进一步保障
改善村容村貌定性进一步改善
基层治理能力提升定性进一步提升
提升办公环境定性进一步提升
稳定基层干部队伍建设定性进一步稳定</t>
  </si>
  <si>
    <t>服务对象满意度≥90%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</si>
</sst>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5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4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/>
      <protection/>
    </xf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 vertical="center"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9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1" fontId="0" fillId="0" borderId="0" xfId="0" applyNumberFormat="1" applyFill="1" applyAlignment="1">
      <alignment/>
    </xf>
    <xf numFmtId="1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0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0" fontId="10" fillId="0" borderId="9" xfId="0" applyNumberFormat="1" applyFont="1" applyFill="1" applyBorder="1" applyAlignment="1">
      <alignment/>
    </xf>
    <xf numFmtId="0" fontId="11" fillId="0" borderId="9" xfId="0" applyNumberFormat="1" applyFont="1" applyFill="1" applyBorder="1" applyAlignment="1">
      <alignment horizontal="centerContinuous" vertical="center"/>
    </xf>
    <xf numFmtId="0" fontId="11" fillId="0" borderId="9" xfId="0" applyNumberFormat="1" applyFont="1" applyFill="1" applyBorder="1" applyAlignment="1">
      <alignment/>
    </xf>
    <xf numFmtId="1" fontId="12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2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>
      <alignment horizontal="centerContinuous" vertical="center"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1" fontId="7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5" fillId="0" borderId="17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Alignment="1">
      <alignment/>
    </xf>
    <xf numFmtId="0" fontId="15" fillId="0" borderId="9" xfId="0" applyNumberFormat="1" applyFont="1" applyFill="1" applyBorder="1" applyAlignment="1">
      <alignment horizontal="centerContinuous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1" fontId="0" fillId="0" borderId="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vertical="center"/>
    </xf>
    <xf numFmtId="0" fontId="15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vertical="center" wrapText="1"/>
    </xf>
    <xf numFmtId="0" fontId="18" fillId="0" borderId="0" xfId="0" applyFont="1" applyAlignment="1">
      <alignment horizont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(陈诚修改稿)2006年全省及省级财政决算及07年预算执行情况表(A4 留底自用) 2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4 3" xfId="66"/>
    <cellStyle name="常规 10 4 3 2" xfId="67"/>
    <cellStyle name="常规 2 4 2" xfId="68"/>
    <cellStyle name="常规 26 2 2" xfId="69"/>
    <cellStyle name="常规_省级科预算草案表1.1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1">
      <selection activeCell="A9" sqref="A9:M9"/>
    </sheetView>
  </sheetViews>
  <sheetFormatPr defaultColWidth="9.00390625" defaultRowHeight="14.25"/>
  <sheetData>
    <row r="9" spans="1:13" ht="107.25" customHeight="1">
      <c r="A9" s="133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workbookViewId="0" topLeftCell="A1">
      <selection activeCell="A2" sqref="A2:D2"/>
    </sheetView>
  </sheetViews>
  <sheetFormatPr defaultColWidth="6.50390625" defaultRowHeight="20.25" customHeight="1"/>
  <cols>
    <col min="1" max="1" width="31.625" style="38" customWidth="1"/>
    <col min="2" max="2" width="25.125" style="38" customWidth="1"/>
    <col min="3" max="3" width="32.875" style="38" customWidth="1"/>
    <col min="4" max="4" width="25.125" style="38" customWidth="1"/>
    <col min="5" max="16384" width="6.50390625" style="38" customWidth="1"/>
  </cols>
  <sheetData>
    <row r="1" ht="20.25" customHeight="1">
      <c r="A1" s="129"/>
    </row>
    <row r="2" spans="1:28" ht="20.25" customHeight="1">
      <c r="A2" s="43" t="s">
        <v>1</v>
      </c>
      <c r="B2" s="43"/>
      <c r="C2" s="43"/>
      <c r="D2" s="43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spans="1:4" s="103" customFormat="1" ht="20.25" customHeight="1">
      <c r="A3" s="106"/>
      <c r="B3" s="106"/>
      <c r="C3" s="107"/>
      <c r="D3" s="90" t="s">
        <v>2</v>
      </c>
    </row>
    <row r="4" spans="1:4" s="103" customFormat="1" ht="25.5" customHeight="1">
      <c r="A4" s="108" t="s">
        <v>3</v>
      </c>
      <c r="B4" s="108"/>
      <c r="C4" s="108" t="s">
        <v>4</v>
      </c>
      <c r="D4" s="108"/>
    </row>
    <row r="5" spans="1:4" s="103" customFormat="1" ht="25.5" customHeight="1">
      <c r="A5" s="130" t="s">
        <v>5</v>
      </c>
      <c r="B5" s="130" t="s">
        <v>6</v>
      </c>
      <c r="C5" s="130" t="s">
        <v>5</v>
      </c>
      <c r="D5" s="131" t="s">
        <v>6</v>
      </c>
    </row>
    <row r="6" spans="1:4" s="105" customFormat="1" ht="25.5" customHeight="1">
      <c r="A6" s="121" t="s">
        <v>7</v>
      </c>
      <c r="B6" s="116">
        <v>1781.97</v>
      </c>
      <c r="C6" s="121" t="s">
        <v>8</v>
      </c>
      <c r="D6" s="116">
        <v>806.0246</v>
      </c>
    </row>
    <row r="7" spans="1:4" s="105" customFormat="1" ht="25.5" customHeight="1">
      <c r="A7" s="121" t="s">
        <v>9</v>
      </c>
      <c r="B7" s="116"/>
      <c r="C7" s="121" t="s">
        <v>10</v>
      </c>
      <c r="D7" s="116">
        <v>124.74423200000001</v>
      </c>
    </row>
    <row r="8" spans="1:4" s="105" customFormat="1" ht="25.5" customHeight="1">
      <c r="A8" s="121" t="s">
        <v>11</v>
      </c>
      <c r="B8" s="116"/>
      <c r="C8" s="121" t="s">
        <v>12</v>
      </c>
      <c r="D8" s="116">
        <v>42.43248</v>
      </c>
    </row>
    <row r="9" spans="1:4" s="105" customFormat="1" ht="25.5" customHeight="1">
      <c r="A9" s="121" t="s">
        <v>13</v>
      </c>
      <c r="B9" s="116"/>
      <c r="C9" s="121" t="s">
        <v>14</v>
      </c>
      <c r="D9" s="116">
        <v>20</v>
      </c>
    </row>
    <row r="10" spans="1:4" s="105" customFormat="1" ht="25.5" customHeight="1">
      <c r="A10" s="121" t="s">
        <v>15</v>
      </c>
      <c r="B10" s="116"/>
      <c r="C10" s="121" t="s">
        <v>16</v>
      </c>
      <c r="D10" s="116">
        <v>700.3474259999999</v>
      </c>
    </row>
    <row r="11" spans="1:4" s="105" customFormat="1" ht="25.5" customHeight="1">
      <c r="A11" s="121" t="s">
        <v>17</v>
      </c>
      <c r="B11" s="116"/>
      <c r="C11" s="121" t="s">
        <v>18</v>
      </c>
      <c r="D11" s="116">
        <v>88.42248000000001</v>
      </c>
    </row>
    <row r="12" spans="1:4" s="105" customFormat="1" ht="25.5" customHeight="1">
      <c r="A12" s="123" t="s">
        <v>19</v>
      </c>
      <c r="B12" s="132">
        <f>SUM(B6:B11)</f>
        <v>1781.97</v>
      </c>
      <c r="C12" s="123" t="s">
        <v>20</v>
      </c>
      <c r="D12" s="132">
        <f>SUM(D6:D11)</f>
        <v>1781.971218</v>
      </c>
    </row>
    <row r="13" spans="1:4" s="105" customFormat="1" ht="25.5" customHeight="1">
      <c r="A13" s="121" t="s">
        <v>21</v>
      </c>
      <c r="B13" s="116"/>
      <c r="C13" s="121" t="s">
        <v>22</v>
      </c>
      <c r="D13" s="116"/>
    </row>
    <row r="14" spans="1:4" s="105" customFormat="1" ht="25.5" customHeight="1">
      <c r="A14" s="121" t="s">
        <v>23</v>
      </c>
      <c r="B14" s="116"/>
      <c r="C14" s="121" t="s">
        <v>24</v>
      </c>
      <c r="D14" s="116"/>
    </row>
    <row r="15" spans="1:4" s="105" customFormat="1" ht="25.5" customHeight="1">
      <c r="A15" s="121"/>
      <c r="B15" s="116"/>
      <c r="C15" s="121" t="s">
        <v>25</v>
      </c>
      <c r="D15" s="116"/>
    </row>
    <row r="16" spans="1:28" s="105" customFormat="1" ht="25.5" customHeight="1">
      <c r="A16" s="123" t="s">
        <v>26</v>
      </c>
      <c r="B16" s="124">
        <f>SUM(B12:B15)</f>
        <v>1781.97</v>
      </c>
      <c r="C16" s="123" t="s">
        <v>27</v>
      </c>
      <c r="D16" s="132">
        <f>SUM(D12:D15)</f>
        <v>1781.971218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</row>
    <row r="17" spans="1:28" ht="20.25" customHeight="1">
      <c r="A17" s="125"/>
      <c r="B17" s="126"/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D7" sqref="D7:D12"/>
    </sheetView>
  </sheetViews>
  <sheetFormatPr defaultColWidth="6.875" defaultRowHeight="20.25" customHeight="1"/>
  <cols>
    <col min="1" max="1" width="28.375" style="38" customWidth="1"/>
    <col min="2" max="2" width="14.125" style="38" customWidth="1"/>
    <col min="3" max="3" width="27.375" style="38" customWidth="1"/>
    <col min="4" max="4" width="12.25390625" style="38" customWidth="1"/>
    <col min="5" max="5" width="11.00390625" style="38" customWidth="1"/>
    <col min="6" max="8" width="12.25390625" style="38" customWidth="1"/>
    <col min="9" max="31" width="6.50390625" style="38" customWidth="1"/>
    <col min="32" max="32" width="6.25390625" style="38" customWidth="1"/>
    <col min="33" max="35" width="6.875" style="38" customWidth="1"/>
    <col min="36" max="38" width="6.25390625" style="38" customWidth="1"/>
    <col min="39" max="250" width="8.00390625" style="38" customWidth="1"/>
    <col min="251" max="16384" width="6.875" style="38" customWidth="1"/>
  </cols>
  <sheetData>
    <row r="1" ht="20.25" customHeight="1">
      <c r="A1" s="84"/>
    </row>
    <row r="2" spans="1:31" ht="20.25" customHeight="1">
      <c r="A2" s="43" t="s">
        <v>28</v>
      </c>
      <c r="B2" s="43"/>
      <c r="C2" s="43"/>
      <c r="D2" s="43"/>
      <c r="E2" s="43"/>
      <c r="F2" s="43"/>
      <c r="G2" s="43"/>
      <c r="H2" s="43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8" s="103" customFormat="1" ht="20.25" customHeight="1">
      <c r="A3" s="106"/>
      <c r="B3" s="106"/>
      <c r="C3" s="107"/>
      <c r="D3" s="107"/>
      <c r="E3" s="107"/>
      <c r="F3" s="107"/>
      <c r="G3" s="107"/>
      <c r="H3" s="90" t="s">
        <v>2</v>
      </c>
    </row>
    <row r="4" spans="1:8" s="103" customFormat="1" ht="20.25" customHeight="1">
      <c r="A4" s="108" t="s">
        <v>3</v>
      </c>
      <c r="B4" s="108"/>
      <c r="C4" s="108" t="s">
        <v>4</v>
      </c>
      <c r="D4" s="108"/>
      <c r="E4" s="108"/>
      <c r="F4" s="108"/>
      <c r="G4" s="108"/>
      <c r="H4" s="108"/>
    </row>
    <row r="5" spans="1:8" s="104" customFormat="1" ht="37.5" customHeight="1">
      <c r="A5" s="109" t="s">
        <v>5</v>
      </c>
      <c r="B5" s="110" t="s">
        <v>6</v>
      </c>
      <c r="C5" s="109" t="s">
        <v>5</v>
      </c>
      <c r="D5" s="109" t="s">
        <v>29</v>
      </c>
      <c r="E5" s="110" t="s">
        <v>30</v>
      </c>
      <c r="F5" s="111" t="s">
        <v>31</v>
      </c>
      <c r="G5" s="109" t="s">
        <v>32</v>
      </c>
      <c r="H5" s="111" t="s">
        <v>33</v>
      </c>
    </row>
    <row r="6" spans="1:8" s="105" customFormat="1" ht="24.75" customHeight="1">
      <c r="A6" s="112" t="s">
        <v>34</v>
      </c>
      <c r="B6" s="113">
        <f>SUM(B7:B9)</f>
        <v>1781.971218</v>
      </c>
      <c r="C6" s="114" t="s">
        <v>35</v>
      </c>
      <c r="D6" s="113">
        <f>SUM(E6:H6)</f>
        <v>1781.971218</v>
      </c>
      <c r="E6" s="113">
        <f>SUM(E7:E15)</f>
        <v>1781.971218</v>
      </c>
      <c r="F6" s="113">
        <f>SUM(F7:F15)</f>
        <v>0</v>
      </c>
      <c r="G6" s="113">
        <f>SUM(G7:G15)</f>
        <v>0</v>
      </c>
      <c r="H6" s="113">
        <f>SUM(H7:H15)</f>
        <v>0</v>
      </c>
    </row>
    <row r="7" spans="1:8" s="105" customFormat="1" ht="24.75" customHeight="1">
      <c r="A7" s="112" t="s">
        <v>36</v>
      </c>
      <c r="B7" s="113">
        <v>1781.971218</v>
      </c>
      <c r="C7" s="114" t="s">
        <v>37</v>
      </c>
      <c r="D7" s="115">
        <f>SUM(E7:H7)</f>
        <v>806.0246</v>
      </c>
      <c r="E7" s="116">
        <v>806.0246</v>
      </c>
      <c r="F7" s="117"/>
      <c r="G7" s="117"/>
      <c r="H7" s="113"/>
    </row>
    <row r="8" spans="1:8" s="105" customFormat="1" ht="24.75" customHeight="1">
      <c r="A8" s="112" t="s">
        <v>38</v>
      </c>
      <c r="B8" s="113"/>
      <c r="C8" s="114" t="s">
        <v>39</v>
      </c>
      <c r="D8" s="115">
        <f aca="true" t="shared" si="0" ref="D8:D15">SUM(E8:H8)</f>
        <v>124.74423200000001</v>
      </c>
      <c r="E8" s="116">
        <v>124.74423200000001</v>
      </c>
      <c r="F8" s="117"/>
      <c r="G8" s="117"/>
      <c r="H8" s="113"/>
    </row>
    <row r="9" spans="1:8" s="105" customFormat="1" ht="24.75" customHeight="1">
      <c r="A9" s="112" t="s">
        <v>40</v>
      </c>
      <c r="B9" s="116"/>
      <c r="C9" s="114" t="s">
        <v>41</v>
      </c>
      <c r="D9" s="115">
        <f t="shared" si="0"/>
        <v>42.43248</v>
      </c>
      <c r="E9" s="116">
        <v>42.43248</v>
      </c>
      <c r="F9" s="117"/>
      <c r="G9" s="117"/>
      <c r="H9" s="113"/>
    </row>
    <row r="10" spans="1:8" s="105" customFormat="1" ht="24.75" customHeight="1">
      <c r="A10" s="112" t="s">
        <v>42</v>
      </c>
      <c r="B10" s="118"/>
      <c r="C10" s="114" t="s">
        <v>43</v>
      </c>
      <c r="D10" s="115">
        <f t="shared" si="0"/>
        <v>20</v>
      </c>
      <c r="E10" s="116">
        <v>20</v>
      </c>
      <c r="F10" s="117"/>
      <c r="G10" s="117"/>
      <c r="H10" s="113"/>
    </row>
    <row r="11" spans="1:8" s="105" customFormat="1" ht="24.75" customHeight="1">
      <c r="A11" s="112" t="s">
        <v>36</v>
      </c>
      <c r="B11" s="113"/>
      <c r="C11" s="114" t="s">
        <v>44</v>
      </c>
      <c r="D11" s="115">
        <f t="shared" si="0"/>
        <v>700.3474259999999</v>
      </c>
      <c r="E11" s="116">
        <v>700.3474259999999</v>
      </c>
      <c r="F11" s="117"/>
      <c r="G11" s="117"/>
      <c r="H11" s="113"/>
    </row>
    <row r="12" spans="1:8" s="105" customFormat="1" ht="24.75" customHeight="1">
      <c r="A12" s="112" t="s">
        <v>38</v>
      </c>
      <c r="B12" s="113"/>
      <c r="C12" s="114" t="s">
        <v>45</v>
      </c>
      <c r="D12" s="115">
        <f t="shared" si="0"/>
        <v>88.42248000000001</v>
      </c>
      <c r="E12" s="116">
        <v>88.42248000000001</v>
      </c>
      <c r="F12" s="117"/>
      <c r="G12" s="117"/>
      <c r="H12" s="113"/>
    </row>
    <row r="13" spans="1:8" s="105" customFormat="1" ht="24.75" customHeight="1">
      <c r="A13" s="112" t="s">
        <v>40</v>
      </c>
      <c r="B13" s="113"/>
      <c r="C13" s="114"/>
      <c r="D13" s="115"/>
      <c r="E13" s="117"/>
      <c r="F13" s="117"/>
      <c r="G13" s="117"/>
      <c r="H13" s="113"/>
    </row>
    <row r="14" spans="1:8" s="105" customFormat="1" ht="24.75" customHeight="1">
      <c r="A14" s="112" t="s">
        <v>46</v>
      </c>
      <c r="B14" s="116"/>
      <c r="C14" s="114"/>
      <c r="D14" s="115"/>
      <c r="E14" s="116"/>
      <c r="F14" s="117"/>
      <c r="G14" s="117"/>
      <c r="H14" s="113"/>
    </row>
    <row r="15" spans="1:8" s="105" customFormat="1" ht="24.75" customHeight="1">
      <c r="A15" s="119"/>
      <c r="B15" s="120"/>
      <c r="C15" s="121" t="s">
        <v>47</v>
      </c>
      <c r="D15" s="115"/>
      <c r="E15" s="116"/>
      <c r="F15" s="116"/>
      <c r="G15" s="116"/>
      <c r="H15" s="116"/>
    </row>
    <row r="16" spans="1:8" s="105" customFormat="1" ht="24.75" customHeight="1">
      <c r="A16" s="121"/>
      <c r="B16" s="116"/>
      <c r="C16" s="121" t="s">
        <v>48</v>
      </c>
      <c r="D16" s="115"/>
      <c r="E16" s="122"/>
      <c r="F16" s="122"/>
      <c r="G16" s="122"/>
      <c r="H16" s="116"/>
    </row>
    <row r="17" spans="1:31" s="105" customFormat="1" ht="20.25" customHeight="1">
      <c r="A17" s="123" t="s">
        <v>26</v>
      </c>
      <c r="B17" s="124">
        <f>B10+B6</f>
        <v>1781.971218</v>
      </c>
      <c r="C17" s="123" t="s">
        <v>27</v>
      </c>
      <c r="D17" s="115">
        <f>D16+D6</f>
        <v>1781.971218</v>
      </c>
      <c r="E17" s="115">
        <f>E16+E6</f>
        <v>1781.971218</v>
      </c>
      <c r="F17" s="115">
        <f>F16+F6</f>
        <v>0</v>
      </c>
      <c r="G17" s="115">
        <f>G16+G6</f>
        <v>0</v>
      </c>
      <c r="H17" s="115">
        <f>H16+H6</f>
        <v>0</v>
      </c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</row>
    <row r="18" spans="1:31" ht="20.25" customHeight="1">
      <c r="A18" s="125"/>
      <c r="B18" s="126"/>
      <c r="C18" s="127"/>
      <c r="D18" s="127"/>
      <c r="E18" s="127"/>
      <c r="F18" s="127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16" sqref="F16"/>
    </sheetView>
  </sheetViews>
  <sheetFormatPr defaultColWidth="6.875" defaultRowHeight="15.75" customHeight="1"/>
  <cols>
    <col min="1" max="1" width="6.625" style="0" customWidth="1"/>
    <col min="2" max="3" width="6.625" style="83" customWidth="1"/>
    <col min="4" max="4" width="52.125" style="0" customWidth="1"/>
    <col min="5" max="7" width="15.625" style="0" customWidth="1"/>
  </cols>
  <sheetData>
    <row r="1" ht="15.75" customHeight="1">
      <c r="A1" s="84"/>
    </row>
    <row r="2" spans="1:7" ht="23.25" customHeight="1">
      <c r="A2" s="85" t="s">
        <v>49</v>
      </c>
      <c r="B2" s="86"/>
      <c r="C2" s="86"/>
      <c r="D2" s="85"/>
      <c r="E2" s="85"/>
      <c r="F2" s="85"/>
      <c r="G2" s="85"/>
    </row>
    <row r="3" spans="1:7" ht="15.75" customHeight="1">
      <c r="A3" s="87" t="s">
        <v>50</v>
      </c>
      <c r="B3" s="88"/>
      <c r="C3" s="88"/>
      <c r="D3" s="89"/>
      <c r="E3" s="89"/>
      <c r="F3" s="89"/>
      <c r="G3" s="90" t="s">
        <v>2</v>
      </c>
    </row>
    <row r="4" spans="1:7" ht="19.5" customHeight="1">
      <c r="A4" s="91" t="s">
        <v>51</v>
      </c>
      <c r="B4" s="92"/>
      <c r="C4" s="92"/>
      <c r="D4" s="91"/>
      <c r="E4" s="93" t="s">
        <v>29</v>
      </c>
      <c r="F4" s="94" t="s">
        <v>52</v>
      </c>
      <c r="G4" s="95" t="s">
        <v>53</v>
      </c>
    </row>
    <row r="5" spans="1:7" ht="19.5" customHeight="1">
      <c r="A5" s="91" t="s">
        <v>54</v>
      </c>
      <c r="B5" s="92"/>
      <c r="C5" s="92"/>
      <c r="D5" s="93" t="s">
        <v>55</v>
      </c>
      <c r="E5" s="93"/>
      <c r="F5" s="96"/>
      <c r="G5" s="95"/>
    </row>
    <row r="6" spans="1:7" ht="19.5" customHeight="1">
      <c r="A6" s="97" t="s">
        <v>56</v>
      </c>
      <c r="B6" s="98" t="s">
        <v>57</v>
      </c>
      <c r="C6" s="98" t="s">
        <v>58</v>
      </c>
      <c r="D6" s="93"/>
      <c r="E6" s="93"/>
      <c r="F6" s="99"/>
      <c r="G6" s="95"/>
    </row>
    <row r="7" spans="1:7" ht="19.5" customHeight="1">
      <c r="A7" s="97">
        <v>201</v>
      </c>
      <c r="B7" s="98" t="s">
        <v>59</v>
      </c>
      <c r="C7" s="98" t="s">
        <v>60</v>
      </c>
      <c r="D7" s="93" t="s">
        <v>61</v>
      </c>
      <c r="E7" s="93">
        <f>F7+G7</f>
        <v>458.77</v>
      </c>
      <c r="F7" s="93">
        <v>450.77</v>
      </c>
      <c r="G7" s="95">
        <v>8</v>
      </c>
    </row>
    <row r="8" spans="1:7" ht="19.5" customHeight="1">
      <c r="A8" s="97">
        <v>201</v>
      </c>
      <c r="B8" s="98" t="s">
        <v>59</v>
      </c>
      <c r="C8" s="98" t="s">
        <v>62</v>
      </c>
      <c r="D8" s="93" t="s">
        <v>63</v>
      </c>
      <c r="E8" s="93">
        <f>F8+G8</f>
        <v>299.25</v>
      </c>
      <c r="F8" s="93">
        <v>299.25</v>
      </c>
      <c r="G8" s="95"/>
    </row>
    <row r="9" spans="1:7" ht="19.5" customHeight="1">
      <c r="A9" s="97">
        <v>201</v>
      </c>
      <c r="B9" s="98" t="s">
        <v>64</v>
      </c>
      <c r="C9" s="98" t="s">
        <v>64</v>
      </c>
      <c r="D9" s="93" t="s">
        <v>65</v>
      </c>
      <c r="E9" s="93">
        <f aca="true" t="shared" si="0" ref="E9:E19">F9+G9</f>
        <v>48</v>
      </c>
      <c r="F9" s="93"/>
      <c r="G9" s="95">
        <v>48</v>
      </c>
    </row>
    <row r="10" spans="1:7" ht="19.5" customHeight="1">
      <c r="A10" s="97">
        <v>208</v>
      </c>
      <c r="B10" s="98" t="s">
        <v>60</v>
      </c>
      <c r="C10" s="98" t="s">
        <v>66</v>
      </c>
      <c r="D10" s="93" t="s">
        <v>67</v>
      </c>
      <c r="E10" s="93">
        <f t="shared" si="0"/>
        <v>0.6</v>
      </c>
      <c r="F10" s="93">
        <v>0.6</v>
      </c>
      <c r="G10" s="95"/>
    </row>
    <row r="11" spans="1:7" ht="19.5" customHeight="1">
      <c r="A11" s="97">
        <v>208</v>
      </c>
      <c r="B11" s="98" t="s">
        <v>68</v>
      </c>
      <c r="C11" s="98" t="s">
        <v>68</v>
      </c>
      <c r="D11" s="93" t="s">
        <v>69</v>
      </c>
      <c r="E11" s="93">
        <f t="shared" si="0"/>
        <v>119.57000000000001</v>
      </c>
      <c r="F11" s="93">
        <f>51.81+67.76</f>
        <v>119.57000000000001</v>
      </c>
      <c r="G11" s="95"/>
    </row>
    <row r="12" spans="1:7" ht="19.5" customHeight="1">
      <c r="A12" s="97">
        <v>208</v>
      </c>
      <c r="B12" s="98" t="s">
        <v>64</v>
      </c>
      <c r="C12" s="98" t="s">
        <v>64</v>
      </c>
      <c r="D12" s="93" t="s">
        <v>70</v>
      </c>
      <c r="E12" s="93">
        <f t="shared" si="0"/>
        <v>4.58</v>
      </c>
      <c r="F12" s="93">
        <f>1.1+0.07+1.86+1.55</f>
        <v>4.58</v>
      </c>
      <c r="G12" s="95"/>
    </row>
    <row r="13" spans="1:7" ht="19.5" customHeight="1">
      <c r="A13" s="97">
        <v>210</v>
      </c>
      <c r="B13" s="98" t="s">
        <v>71</v>
      </c>
      <c r="C13" s="98" t="s">
        <v>60</v>
      </c>
      <c r="D13" s="93" t="s">
        <v>72</v>
      </c>
      <c r="E13" s="93">
        <f t="shared" si="0"/>
        <v>17.65</v>
      </c>
      <c r="F13" s="93">
        <v>17.65</v>
      </c>
      <c r="G13" s="95"/>
    </row>
    <row r="14" spans="1:7" ht="19.5" customHeight="1">
      <c r="A14" s="97">
        <v>210</v>
      </c>
      <c r="B14" s="98" t="s">
        <v>71</v>
      </c>
      <c r="C14" s="98" t="s">
        <v>73</v>
      </c>
      <c r="D14" s="93" t="s">
        <v>74</v>
      </c>
      <c r="E14" s="93">
        <f t="shared" si="0"/>
        <v>24.78</v>
      </c>
      <c r="F14" s="93">
        <v>24.78</v>
      </c>
      <c r="G14" s="95"/>
    </row>
    <row r="15" spans="1:7" ht="19.5" customHeight="1">
      <c r="A15" s="97">
        <v>212</v>
      </c>
      <c r="B15" s="98" t="s">
        <v>68</v>
      </c>
      <c r="C15" s="98" t="s">
        <v>60</v>
      </c>
      <c r="D15" s="93" t="s">
        <v>75</v>
      </c>
      <c r="E15" s="93">
        <f t="shared" si="0"/>
        <v>20</v>
      </c>
      <c r="F15" s="93"/>
      <c r="G15" s="95">
        <v>20</v>
      </c>
    </row>
    <row r="16" spans="1:7" ht="19.5" customHeight="1">
      <c r="A16" s="97">
        <v>213</v>
      </c>
      <c r="B16" s="98" t="s">
        <v>60</v>
      </c>
      <c r="C16" s="98" t="s">
        <v>76</v>
      </c>
      <c r="D16" s="93" t="s">
        <v>63</v>
      </c>
      <c r="E16" s="93">
        <f t="shared" si="0"/>
        <v>214.25</v>
      </c>
      <c r="F16" s="93">
        <v>214.25</v>
      </c>
      <c r="G16" s="95"/>
    </row>
    <row r="17" spans="1:7" ht="19.5" customHeight="1">
      <c r="A17" s="97">
        <v>213</v>
      </c>
      <c r="B17" s="98" t="s">
        <v>68</v>
      </c>
      <c r="C17" s="98" t="s">
        <v>64</v>
      </c>
      <c r="D17" s="93" t="s">
        <v>77</v>
      </c>
      <c r="E17" s="93">
        <f t="shared" si="0"/>
        <v>3.5</v>
      </c>
      <c r="F17" s="93">
        <v>3.5</v>
      </c>
      <c r="G17" s="95"/>
    </row>
    <row r="18" spans="1:7" ht="19.5" customHeight="1">
      <c r="A18" s="97">
        <v>213</v>
      </c>
      <c r="B18" s="98" t="s">
        <v>78</v>
      </c>
      <c r="C18" s="98" t="s">
        <v>68</v>
      </c>
      <c r="D18" s="93" t="s">
        <v>79</v>
      </c>
      <c r="E18" s="93">
        <f t="shared" si="0"/>
        <v>482.6</v>
      </c>
      <c r="F18" s="93">
        <v>382.6</v>
      </c>
      <c r="G18" s="95">
        <v>100</v>
      </c>
    </row>
    <row r="19" spans="1:7" ht="19.5" customHeight="1">
      <c r="A19" s="97">
        <v>221</v>
      </c>
      <c r="B19" s="98" t="s">
        <v>73</v>
      </c>
      <c r="C19" s="98" t="s">
        <v>60</v>
      </c>
      <c r="D19" s="93" t="s">
        <v>80</v>
      </c>
      <c r="E19" s="93">
        <f t="shared" si="0"/>
        <v>88.42</v>
      </c>
      <c r="F19" s="93">
        <f>37.6+50.82</f>
        <v>88.42</v>
      </c>
      <c r="G19" s="95"/>
    </row>
    <row r="20" spans="1:7" ht="19.5" customHeight="1">
      <c r="A20" s="97"/>
      <c r="B20" s="98"/>
      <c r="C20" s="98"/>
      <c r="D20" s="93"/>
      <c r="E20" s="93"/>
      <c r="F20" s="93"/>
      <c r="G20" s="95"/>
    </row>
    <row r="21" spans="1:7" ht="19.5" customHeight="1">
      <c r="A21" s="97"/>
      <c r="B21" s="98"/>
      <c r="C21" s="98"/>
      <c r="D21" s="93"/>
      <c r="E21" s="93"/>
      <c r="F21" s="93"/>
      <c r="G21" s="95"/>
    </row>
    <row r="22" spans="1:7" ht="19.5" customHeight="1">
      <c r="A22" s="100"/>
      <c r="B22" s="100"/>
      <c r="C22" s="100"/>
      <c r="D22" s="100" t="s">
        <v>29</v>
      </c>
      <c r="E22" s="93">
        <f>F22+G22</f>
        <v>1781.9700000000003</v>
      </c>
      <c r="F22" s="101">
        <f>SUM(F7:F21)</f>
        <v>1605.9700000000003</v>
      </c>
      <c r="G22" s="101">
        <f>SUM(G7:G21)</f>
        <v>176</v>
      </c>
    </row>
    <row r="23" spans="5:7" ht="15.75" customHeight="1">
      <c r="E23" s="102"/>
      <c r="F23" s="102"/>
      <c r="G23" s="102"/>
    </row>
    <row r="24" spans="5:7" ht="15.75" customHeight="1">
      <c r="E24" s="102"/>
      <c r="F24" s="102"/>
      <c r="G24" s="102"/>
    </row>
    <row r="25" spans="5:7" ht="15.75" customHeight="1">
      <c r="E25" s="102"/>
      <c r="F25" s="102"/>
      <c r="G25" s="102"/>
    </row>
    <row r="26" spans="5:7" ht="15.75" customHeight="1">
      <c r="E26" s="102"/>
      <c r="F26" s="102"/>
      <c r="G26" s="102"/>
    </row>
    <row r="27" spans="5:7" ht="15.75" customHeight="1">
      <c r="E27" s="102"/>
      <c r="F27" s="102"/>
      <c r="G27" s="102"/>
    </row>
    <row r="28" spans="5:7" ht="15.75" customHeight="1">
      <c r="E28" s="102"/>
      <c r="F28" s="102"/>
      <c r="G28" s="102"/>
    </row>
    <row r="29" spans="5:7" ht="15.75" customHeight="1">
      <c r="E29" s="102"/>
      <c r="F29" s="102"/>
      <c r="G29" s="102"/>
    </row>
    <row r="30" spans="5:7" ht="15.75" customHeight="1">
      <c r="E30" s="102"/>
      <c r="F30" s="102"/>
      <c r="G30" s="102"/>
    </row>
    <row r="31" spans="5:7" ht="15.75" customHeight="1">
      <c r="E31" s="102"/>
      <c r="F31" s="102"/>
      <c r="G31" s="102"/>
    </row>
    <row r="32" spans="5:7" ht="15.75" customHeight="1">
      <c r="E32" s="102"/>
      <c r="F32" s="102"/>
      <c r="G32" s="102"/>
    </row>
    <row r="33" spans="5:7" ht="15.75" customHeight="1">
      <c r="E33" s="102"/>
      <c r="F33" s="102"/>
      <c r="G33" s="102"/>
    </row>
    <row r="34" spans="5:7" ht="15.75" customHeight="1">
      <c r="E34" s="102"/>
      <c r="F34" s="102"/>
      <c r="G34" s="102"/>
    </row>
    <row r="35" spans="5:7" ht="15.75" customHeight="1">
      <c r="E35" s="102"/>
      <c r="F35" s="102"/>
      <c r="G35" s="102"/>
    </row>
    <row r="36" spans="5:7" ht="15.75" customHeight="1">
      <c r="E36" s="102"/>
      <c r="F36" s="102"/>
      <c r="G36" s="102"/>
    </row>
    <row r="37" spans="5:7" ht="15.75" customHeight="1">
      <c r="E37" s="102"/>
      <c r="F37" s="102"/>
      <c r="G37" s="102"/>
    </row>
    <row r="38" spans="5:7" ht="15.75" customHeight="1">
      <c r="E38" s="102"/>
      <c r="F38" s="102"/>
      <c r="G38" s="102"/>
    </row>
    <row r="39" spans="5:7" ht="15.75" customHeight="1">
      <c r="E39" s="102"/>
      <c r="F39" s="102"/>
      <c r="G39" s="102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="145" zoomScaleNormal="145" workbookViewId="0" topLeftCell="A8">
      <selection activeCell="C15" sqref="C15"/>
    </sheetView>
  </sheetViews>
  <sheetFormatPr defaultColWidth="6.875" defaultRowHeight="12.75" customHeight="1"/>
  <cols>
    <col min="1" max="2" width="5.875" style="38" customWidth="1"/>
    <col min="3" max="3" width="54.625" style="38" customWidth="1"/>
    <col min="4" max="4" width="37.75390625" style="38" customWidth="1"/>
    <col min="5" max="5" width="6.50390625" style="38" customWidth="1"/>
    <col min="6" max="16384" width="6.875" style="38" customWidth="1"/>
  </cols>
  <sheetData>
    <row r="1" spans="1:2" ht="24" customHeight="1">
      <c r="A1" s="39"/>
      <c r="B1" s="39"/>
    </row>
    <row r="2" spans="1:5" ht="19.5" customHeight="1">
      <c r="A2" s="40"/>
      <c r="B2" s="40"/>
      <c r="C2" s="41"/>
      <c r="D2" s="40"/>
      <c r="E2" s="69"/>
    </row>
    <row r="3" spans="1:5" ht="25.5" customHeight="1">
      <c r="A3" s="72" t="s">
        <v>81</v>
      </c>
      <c r="B3" s="73"/>
      <c r="C3" s="73"/>
      <c r="D3" s="73"/>
      <c r="E3" s="69"/>
    </row>
    <row r="4" spans="1:5" ht="19.5" customHeight="1">
      <c r="A4" s="74"/>
      <c r="B4" s="74"/>
      <c r="C4" s="74"/>
      <c r="D4" s="46" t="s">
        <v>2</v>
      </c>
      <c r="E4" s="69"/>
    </row>
    <row r="5" spans="1:5" ht="19.5" customHeight="1">
      <c r="A5" s="75" t="s">
        <v>82</v>
      </c>
      <c r="B5" s="75"/>
      <c r="C5" s="76"/>
      <c r="D5" s="28" t="s">
        <v>83</v>
      </c>
      <c r="E5" s="69"/>
    </row>
    <row r="6" spans="1:5" ht="19.5" customHeight="1">
      <c r="A6" s="77" t="s">
        <v>54</v>
      </c>
      <c r="B6" s="78"/>
      <c r="C6" s="24" t="s">
        <v>55</v>
      </c>
      <c r="D6" s="79"/>
      <c r="E6" s="69"/>
    </row>
    <row r="7" spans="1:5" ht="33.75" customHeight="1">
      <c r="A7" s="80" t="s">
        <v>56</v>
      </c>
      <c r="B7" s="81" t="s">
        <v>57</v>
      </c>
      <c r="C7" s="24"/>
      <c r="D7" s="82"/>
      <c r="E7" s="69"/>
    </row>
    <row r="8" spans="1:5" ht="21.75" customHeight="1">
      <c r="A8" s="58" t="s">
        <v>84</v>
      </c>
      <c r="B8" s="59" t="s">
        <v>60</v>
      </c>
      <c r="C8" s="58" t="s">
        <v>85</v>
      </c>
      <c r="D8" s="62">
        <v>301.03</v>
      </c>
      <c r="E8" s="70"/>
    </row>
    <row r="9" spans="1:4" ht="21.75" customHeight="1">
      <c r="A9" s="58" t="s">
        <v>84</v>
      </c>
      <c r="B9" s="59" t="s">
        <v>73</v>
      </c>
      <c r="C9" s="58" t="s">
        <v>86</v>
      </c>
      <c r="D9" s="62">
        <v>132.25</v>
      </c>
    </row>
    <row r="10" spans="1:4" ht="21.75" customHeight="1">
      <c r="A10" s="58" t="s">
        <v>84</v>
      </c>
      <c r="B10" s="59" t="s">
        <v>59</v>
      </c>
      <c r="C10" s="58" t="s">
        <v>87</v>
      </c>
      <c r="D10" s="62">
        <v>265.42</v>
      </c>
    </row>
    <row r="11" spans="1:4" ht="21.75" customHeight="1">
      <c r="A11" s="58" t="s">
        <v>84</v>
      </c>
      <c r="B11" s="59" t="s">
        <v>78</v>
      </c>
      <c r="C11" s="58" t="s">
        <v>88</v>
      </c>
      <c r="D11" s="62">
        <v>116.2</v>
      </c>
    </row>
    <row r="12" spans="1:4" ht="21.75" customHeight="1">
      <c r="A12" s="58" t="s">
        <v>84</v>
      </c>
      <c r="B12" s="59" t="s">
        <v>89</v>
      </c>
      <c r="C12" s="58" t="s">
        <v>90</v>
      </c>
      <c r="D12" s="62">
        <v>119.57</v>
      </c>
    </row>
    <row r="13" spans="1:4" ht="21.75" customHeight="1">
      <c r="A13" s="58" t="s">
        <v>84</v>
      </c>
      <c r="B13" s="59" t="s">
        <v>91</v>
      </c>
      <c r="C13" s="58" t="s">
        <v>92</v>
      </c>
      <c r="D13" s="62">
        <v>42.43</v>
      </c>
    </row>
    <row r="14" spans="1:4" ht="21.75" customHeight="1">
      <c r="A14" s="58" t="s">
        <v>84</v>
      </c>
      <c r="B14" s="59" t="s">
        <v>93</v>
      </c>
      <c r="C14" s="58" t="s">
        <v>94</v>
      </c>
      <c r="D14" s="62">
        <v>22.02</v>
      </c>
    </row>
    <row r="15" spans="1:4" ht="21.75" customHeight="1">
      <c r="A15" s="58" t="s">
        <v>84</v>
      </c>
      <c r="B15" s="59" t="s">
        <v>95</v>
      </c>
      <c r="C15" s="58" t="s">
        <v>80</v>
      </c>
      <c r="D15" s="62">
        <v>91.88</v>
      </c>
    </row>
    <row r="16" spans="1:4" ht="21.75" customHeight="1">
      <c r="A16" s="58" t="s">
        <v>84</v>
      </c>
      <c r="B16" s="59" t="s">
        <v>64</v>
      </c>
      <c r="C16" s="58" t="s">
        <v>96</v>
      </c>
      <c r="D16" s="62">
        <v>9.22</v>
      </c>
    </row>
    <row r="17" spans="1:4" ht="21.75" customHeight="1">
      <c r="A17" s="58" t="s">
        <v>97</v>
      </c>
      <c r="B17" s="59" t="s">
        <v>60</v>
      </c>
      <c r="C17" s="58" t="s">
        <v>98</v>
      </c>
      <c r="D17" s="62">
        <v>118</v>
      </c>
    </row>
    <row r="18" spans="1:4" ht="21.75" customHeight="1">
      <c r="A18" s="58" t="s">
        <v>97</v>
      </c>
      <c r="B18" s="59" t="s">
        <v>73</v>
      </c>
      <c r="C18" s="58" t="s">
        <v>99</v>
      </c>
      <c r="D18" s="62">
        <v>5</v>
      </c>
    </row>
    <row r="19" spans="1:4" ht="21.75" customHeight="1">
      <c r="A19" s="58" t="s">
        <v>97</v>
      </c>
      <c r="B19" s="59" t="s">
        <v>68</v>
      </c>
      <c r="C19" s="58" t="s">
        <v>100</v>
      </c>
      <c r="D19" s="62">
        <v>1</v>
      </c>
    </row>
    <row r="20" spans="1:4" ht="21.75" customHeight="1">
      <c r="A20" s="58" t="s">
        <v>97</v>
      </c>
      <c r="B20" s="59" t="s">
        <v>101</v>
      </c>
      <c r="C20" s="58" t="s">
        <v>102</v>
      </c>
      <c r="D20" s="62">
        <v>5</v>
      </c>
    </row>
    <row r="21" spans="1:4" ht="21.75" customHeight="1">
      <c r="A21" s="58" t="s">
        <v>97</v>
      </c>
      <c r="B21" s="59" t="s">
        <v>78</v>
      </c>
      <c r="C21" s="58" t="s">
        <v>103</v>
      </c>
      <c r="D21" s="62">
        <v>11</v>
      </c>
    </row>
    <row r="22" spans="1:4" ht="21.75" customHeight="1">
      <c r="A22" s="58" t="s">
        <v>97</v>
      </c>
      <c r="B22" s="59" t="s">
        <v>71</v>
      </c>
      <c r="C22" s="58" t="s">
        <v>104</v>
      </c>
      <c r="D22" s="62">
        <v>28.69</v>
      </c>
    </row>
    <row r="23" spans="1:4" ht="21" customHeight="1">
      <c r="A23" s="59" t="s">
        <v>97</v>
      </c>
      <c r="B23" s="59" t="s">
        <v>105</v>
      </c>
      <c r="C23" s="59" t="s">
        <v>106</v>
      </c>
      <c r="D23" s="62">
        <v>4</v>
      </c>
    </row>
    <row r="24" spans="1:4" ht="21" customHeight="1">
      <c r="A24" s="59" t="s">
        <v>97</v>
      </c>
      <c r="B24" s="59" t="s">
        <v>66</v>
      </c>
      <c r="C24" s="59" t="s">
        <v>107</v>
      </c>
      <c r="D24" s="62">
        <v>2</v>
      </c>
    </row>
    <row r="25" spans="1:4" ht="21" customHeight="1">
      <c r="A25" s="59" t="s">
        <v>97</v>
      </c>
      <c r="B25" s="59" t="s">
        <v>108</v>
      </c>
      <c r="C25" s="59" t="s">
        <v>109</v>
      </c>
      <c r="D25" s="62">
        <v>2.81</v>
      </c>
    </row>
    <row r="26" spans="1:4" ht="21" customHeight="1">
      <c r="A26" s="59" t="s">
        <v>97</v>
      </c>
      <c r="B26" s="59" t="s">
        <v>110</v>
      </c>
      <c r="C26" s="59" t="s">
        <v>111</v>
      </c>
      <c r="D26" s="62">
        <v>3</v>
      </c>
    </row>
    <row r="27" spans="1:4" ht="21" customHeight="1">
      <c r="A27" s="59" t="s">
        <v>97</v>
      </c>
      <c r="B27" s="59" t="s">
        <v>112</v>
      </c>
      <c r="C27" s="59" t="s">
        <v>113</v>
      </c>
      <c r="D27" s="62">
        <v>27.32</v>
      </c>
    </row>
    <row r="28" spans="1:4" ht="21" customHeight="1">
      <c r="A28" s="59" t="s">
        <v>114</v>
      </c>
      <c r="B28" s="59" t="s">
        <v>68</v>
      </c>
      <c r="C28" s="59" t="s">
        <v>115</v>
      </c>
      <c r="D28" s="62">
        <v>297.19</v>
      </c>
    </row>
    <row r="29" spans="1:4" ht="21" customHeight="1">
      <c r="A29" s="59" t="s">
        <v>114</v>
      </c>
      <c r="B29" s="59" t="s">
        <v>116</v>
      </c>
      <c r="C29" s="59" t="s">
        <v>117</v>
      </c>
      <c r="D29" s="62">
        <v>0.34</v>
      </c>
    </row>
    <row r="30" spans="1:4" ht="21" customHeight="1">
      <c r="A30" s="59" t="s">
        <v>114</v>
      </c>
      <c r="B30" s="59" t="s">
        <v>64</v>
      </c>
      <c r="C30" s="59" t="s">
        <v>118</v>
      </c>
      <c r="D30" s="62">
        <v>0.6</v>
      </c>
    </row>
  </sheetData>
  <sheetProtection/>
  <mergeCells count="2">
    <mergeCell ref="C6:C7"/>
    <mergeCell ref="D5:D7"/>
  </mergeCells>
  <printOptions/>
  <pageMargins left="1.35" right="0.7513888888888889" top="0.6298611111111111" bottom="1" header="0.5" footer="0.5"/>
  <pageSetup fitToHeight="0" fitToWidth="1"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18" sqref="H18"/>
    </sheetView>
  </sheetViews>
  <sheetFormatPr defaultColWidth="6.875" defaultRowHeight="12.75" customHeight="1"/>
  <cols>
    <col min="1" max="1" width="11.75390625" style="38" customWidth="1"/>
    <col min="2" max="2" width="14.625" style="38" customWidth="1"/>
    <col min="3" max="8" width="15.75390625" style="38" customWidth="1"/>
    <col min="9" max="9" width="6.50390625" style="38" customWidth="1"/>
    <col min="10" max="16384" width="6.875" style="38" customWidth="1"/>
  </cols>
  <sheetData>
    <row r="1" ht="21.75" customHeight="1">
      <c r="A1" s="39"/>
    </row>
    <row r="2" spans="1:9" ht="19.5" customHeight="1">
      <c r="A2" s="40"/>
      <c r="B2" s="40"/>
      <c r="C2" s="40"/>
      <c r="D2" s="40"/>
      <c r="E2" s="41"/>
      <c r="F2" s="40"/>
      <c r="G2" s="40"/>
      <c r="H2" s="42"/>
      <c r="I2" s="69"/>
    </row>
    <row r="3" spans="1:9" ht="25.5" customHeight="1">
      <c r="A3" s="43" t="s">
        <v>119</v>
      </c>
      <c r="B3" s="43"/>
      <c r="C3" s="43"/>
      <c r="D3" s="43"/>
      <c r="E3" s="43"/>
      <c r="F3" s="43"/>
      <c r="G3" s="43"/>
      <c r="H3" s="43"/>
      <c r="I3" s="69"/>
    </row>
    <row r="4" spans="1:9" ht="19.5" customHeight="1">
      <c r="A4" s="44"/>
      <c r="B4" s="45"/>
      <c r="C4" s="45"/>
      <c r="D4" s="45"/>
      <c r="E4" s="45"/>
      <c r="F4" s="45"/>
      <c r="G4" s="45"/>
      <c r="H4" s="46" t="s">
        <v>2</v>
      </c>
      <c r="I4" s="69"/>
    </row>
    <row r="5" spans="1:9" ht="19.5" customHeight="1">
      <c r="A5" s="32" t="s">
        <v>120</v>
      </c>
      <c r="B5" s="32" t="s">
        <v>121</v>
      </c>
      <c r="C5" s="5" t="s">
        <v>122</v>
      </c>
      <c r="D5" s="5"/>
      <c r="E5" s="5"/>
      <c r="F5" s="5"/>
      <c r="G5" s="5"/>
      <c r="H5" s="5"/>
      <c r="I5" s="69"/>
    </row>
    <row r="6" spans="1:9" ht="19.5" customHeight="1">
      <c r="A6" s="32"/>
      <c r="B6" s="32"/>
      <c r="C6" s="47" t="s">
        <v>29</v>
      </c>
      <c r="D6" s="48" t="s">
        <v>123</v>
      </c>
      <c r="E6" s="49" t="s">
        <v>124</v>
      </c>
      <c r="F6" s="50"/>
      <c r="G6" s="50"/>
      <c r="H6" s="51" t="s">
        <v>109</v>
      </c>
      <c r="I6" s="69"/>
    </row>
    <row r="7" spans="1:9" ht="33.75" customHeight="1">
      <c r="A7" s="52"/>
      <c r="B7" s="52"/>
      <c r="C7" s="53"/>
      <c r="D7" s="28"/>
      <c r="E7" s="54" t="s">
        <v>125</v>
      </c>
      <c r="F7" s="55" t="s">
        <v>126</v>
      </c>
      <c r="G7" s="56" t="s">
        <v>127</v>
      </c>
      <c r="H7" s="57"/>
      <c r="I7" s="69"/>
    </row>
    <row r="8" spans="1:9" ht="39" customHeight="1">
      <c r="A8" s="58" t="s">
        <v>128</v>
      </c>
      <c r="B8" s="59" t="s">
        <v>129</v>
      </c>
      <c r="C8" s="60">
        <f>D8+E8+H8</f>
        <v>2.81</v>
      </c>
      <c r="D8" s="61"/>
      <c r="E8" s="61"/>
      <c r="F8" s="61"/>
      <c r="G8" s="62"/>
      <c r="H8" s="63">
        <v>2.81</v>
      </c>
      <c r="I8" s="70"/>
    </row>
    <row r="9" spans="1:9" ht="19.5" customHeight="1">
      <c r="A9" s="64"/>
      <c r="B9" s="64"/>
      <c r="C9" s="64"/>
      <c r="D9" s="64"/>
      <c r="E9" s="65"/>
      <c r="F9" s="66"/>
      <c r="G9" s="66"/>
      <c r="H9" s="67"/>
      <c r="I9" s="71"/>
    </row>
    <row r="10" spans="1:9" ht="19.5" customHeight="1">
      <c r="A10" s="64"/>
      <c r="B10" s="64"/>
      <c r="C10" s="64"/>
      <c r="D10" s="64"/>
      <c r="E10" s="68"/>
      <c r="F10" s="64"/>
      <c r="G10" s="64"/>
      <c r="H10" s="67"/>
      <c r="I10" s="71"/>
    </row>
    <row r="11" spans="1:9" ht="19.5" customHeight="1">
      <c r="A11" s="64"/>
      <c r="B11" s="64"/>
      <c r="C11" s="64"/>
      <c r="D11" s="64"/>
      <c r="E11" s="68"/>
      <c r="F11" s="64"/>
      <c r="G11" s="64"/>
      <c r="H11" s="67"/>
      <c r="I11" s="71"/>
    </row>
    <row r="12" spans="1:9" ht="19.5" customHeight="1">
      <c r="A12" s="64"/>
      <c r="B12" s="64"/>
      <c r="C12" s="64"/>
      <c r="D12" s="64"/>
      <c r="E12" s="65"/>
      <c r="F12" s="64"/>
      <c r="G12" s="64"/>
      <c r="H12" s="67"/>
      <c r="I12" s="71"/>
    </row>
    <row r="13" spans="1:9" ht="19.5" customHeight="1">
      <c r="A13" s="64"/>
      <c r="B13" s="64"/>
      <c r="C13" s="64"/>
      <c r="D13" s="64"/>
      <c r="E13" s="65"/>
      <c r="F13" s="64"/>
      <c r="G13" s="64"/>
      <c r="H13" s="67"/>
      <c r="I13" s="7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SheetLayoutView="100" workbookViewId="0" topLeftCell="A5">
      <selection activeCell="G8" sqref="G8"/>
    </sheetView>
  </sheetViews>
  <sheetFormatPr defaultColWidth="6.875" defaultRowHeight="14.25"/>
  <cols>
    <col min="1" max="1" width="21.50390625" style="1" customWidth="1"/>
    <col min="2" max="2" width="9.75390625" style="1" customWidth="1"/>
    <col min="3" max="3" width="11.625" style="1" customWidth="1"/>
    <col min="4" max="4" width="17.875" style="1" customWidth="1"/>
    <col min="5" max="5" width="6.875" style="1" customWidth="1"/>
    <col min="6" max="6" width="12.50390625" style="1" customWidth="1"/>
    <col min="7" max="7" width="16.125" style="1" customWidth="1"/>
    <col min="8" max="8" width="12.75390625" style="1" customWidth="1"/>
    <col min="9" max="9" width="13.375" style="1" customWidth="1"/>
    <col min="10" max="10" width="12.375" style="1" customWidth="1"/>
    <col min="11" max="11" width="19.75390625" style="1" customWidth="1"/>
    <col min="12" max="12" width="15.75390625" style="1" customWidth="1"/>
    <col min="13" max="13" width="12.50390625" style="1" customWidth="1"/>
    <col min="14" max="14" width="13.00390625" style="1" customWidth="1"/>
    <col min="15" max="15" width="14.875" style="1" customWidth="1"/>
    <col min="16" max="16" width="15.75390625" style="1" customWidth="1"/>
    <col min="17" max="17" width="16.75390625" style="1" customWidth="1"/>
    <col min="18" max="18" width="9.75390625" style="1" customWidth="1"/>
    <col min="19" max="19" width="11.25390625" style="1" customWidth="1"/>
    <col min="20" max="20" width="14.50390625" style="1" customWidth="1"/>
    <col min="21" max="16384" width="6.875" style="1" customWidth="1"/>
  </cols>
  <sheetData>
    <row r="1" spans="1:20" s="1" customFormat="1" ht="73.5" customHeight="1">
      <c r="A1" s="19" t="s">
        <v>130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1" customFormat="1" ht="11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37" t="s">
        <v>131</v>
      </c>
      <c r="T2" s="37"/>
    </row>
    <row r="3" spans="1:20" s="1" customFormat="1" ht="24.75" customHeight="1">
      <c r="A3" s="21" t="s">
        <v>132</v>
      </c>
      <c r="B3" s="22" t="s">
        <v>133</v>
      </c>
      <c r="C3" s="21" t="s">
        <v>134</v>
      </c>
      <c r="D3" s="23" t="s">
        <v>135</v>
      </c>
      <c r="E3" s="24" t="s">
        <v>136</v>
      </c>
      <c r="F3" s="22" t="s">
        <v>137</v>
      </c>
      <c r="G3" s="21"/>
      <c r="H3" s="21"/>
      <c r="I3" s="21"/>
      <c r="J3" s="21"/>
      <c r="K3" s="22" t="s">
        <v>138</v>
      </c>
      <c r="L3" s="21" t="s">
        <v>139</v>
      </c>
      <c r="M3" s="21"/>
      <c r="N3" s="21"/>
      <c r="O3" s="21"/>
      <c r="P3" s="21"/>
      <c r="Q3" s="21"/>
      <c r="R3" s="21"/>
      <c r="S3" s="21"/>
      <c r="T3" s="25"/>
    </row>
    <row r="4" spans="1:20" s="1" customFormat="1" ht="15" customHeight="1">
      <c r="A4" s="21"/>
      <c r="B4" s="22"/>
      <c r="C4" s="21"/>
      <c r="D4" s="23"/>
      <c r="E4" s="24"/>
      <c r="F4" s="22" t="s">
        <v>125</v>
      </c>
      <c r="G4" s="21" t="s">
        <v>30</v>
      </c>
      <c r="H4" s="21" t="s">
        <v>31</v>
      </c>
      <c r="I4" s="21" t="s">
        <v>32</v>
      </c>
      <c r="J4" s="21" t="s">
        <v>140</v>
      </c>
      <c r="K4" s="22"/>
      <c r="L4" s="21" t="s">
        <v>141</v>
      </c>
      <c r="M4" s="21"/>
      <c r="N4" s="21"/>
      <c r="O4" s="21"/>
      <c r="P4" s="21" t="s">
        <v>142</v>
      </c>
      <c r="Q4" s="21"/>
      <c r="R4" s="21"/>
      <c r="S4" s="23"/>
      <c r="T4" s="24" t="s">
        <v>143</v>
      </c>
    </row>
    <row r="5" spans="1:20" s="1" customFormat="1" ht="19.5" customHeight="1">
      <c r="A5" s="25"/>
      <c r="B5" s="26"/>
      <c r="C5" s="25"/>
      <c r="D5" s="27"/>
      <c r="E5" s="28"/>
      <c r="F5" s="26"/>
      <c r="G5" s="25"/>
      <c r="H5" s="25"/>
      <c r="I5" s="25"/>
      <c r="J5" s="25"/>
      <c r="K5" s="26"/>
      <c r="L5" s="25" t="s">
        <v>144</v>
      </c>
      <c r="M5" s="25" t="s">
        <v>145</v>
      </c>
      <c r="N5" s="25" t="s">
        <v>146</v>
      </c>
      <c r="O5" s="25" t="s">
        <v>147</v>
      </c>
      <c r="P5" s="25" t="s">
        <v>148</v>
      </c>
      <c r="Q5" s="25" t="s">
        <v>149</v>
      </c>
      <c r="R5" s="25" t="s">
        <v>150</v>
      </c>
      <c r="S5" s="27" t="s">
        <v>151</v>
      </c>
      <c r="T5" s="28"/>
    </row>
    <row r="6" spans="1:20" s="18" customFormat="1" ht="18" customHeight="1">
      <c r="A6" s="29" t="s">
        <v>152</v>
      </c>
      <c r="B6" s="29"/>
      <c r="C6" s="29"/>
      <c r="D6" s="30"/>
      <c r="E6" s="15"/>
      <c r="F6" s="31">
        <f>SUM(F7:F11)</f>
        <v>1760000</v>
      </c>
      <c r="G6" s="31">
        <f>SUM(G7:G11)</f>
        <v>1760000</v>
      </c>
      <c r="H6" s="31">
        <f>SUM(H7:H8)</f>
        <v>0</v>
      </c>
      <c r="I6" s="31">
        <f>SUM(I7:I8)</f>
        <v>0</v>
      </c>
      <c r="J6" s="31">
        <f>SUM(J7:J8)</f>
        <v>0</v>
      </c>
      <c r="K6" s="33"/>
      <c r="L6" s="12"/>
      <c r="M6" s="12"/>
      <c r="N6" s="12"/>
      <c r="O6" s="12"/>
      <c r="P6" s="12"/>
      <c r="Q6" s="12"/>
      <c r="R6" s="12"/>
      <c r="S6" s="12"/>
      <c r="T6" s="15"/>
    </row>
    <row r="7" spans="1:20" s="2" customFormat="1" ht="138.75" customHeight="1">
      <c r="A7" s="12" t="s">
        <v>153</v>
      </c>
      <c r="B7" s="12" t="s">
        <v>154</v>
      </c>
      <c r="C7" s="12" t="s">
        <v>155</v>
      </c>
      <c r="D7" s="32" t="s">
        <v>156</v>
      </c>
      <c r="E7" s="15" t="s">
        <v>157</v>
      </c>
      <c r="F7" s="13">
        <v>900000</v>
      </c>
      <c r="G7" s="13">
        <v>900000</v>
      </c>
      <c r="H7" s="13">
        <v>0</v>
      </c>
      <c r="I7" s="13">
        <v>0</v>
      </c>
      <c r="J7" s="13">
        <v>0</v>
      </c>
      <c r="K7" s="34" t="s">
        <v>158</v>
      </c>
      <c r="L7" s="35" t="s">
        <v>159</v>
      </c>
      <c r="M7" s="36" t="s">
        <v>160</v>
      </c>
      <c r="N7" s="36" t="s">
        <v>161</v>
      </c>
      <c r="O7" s="35" t="s">
        <v>162</v>
      </c>
      <c r="P7" s="36"/>
      <c r="Q7" s="36" t="s">
        <v>163</v>
      </c>
      <c r="R7" s="36" t="s">
        <v>164</v>
      </c>
      <c r="S7" s="12"/>
      <c r="T7" s="36" t="s">
        <v>165</v>
      </c>
    </row>
    <row r="8" spans="1:20" s="18" customFormat="1" ht="126.75" customHeight="1">
      <c r="A8" s="29" t="s">
        <v>166</v>
      </c>
      <c r="B8" s="29" t="s">
        <v>154</v>
      </c>
      <c r="C8" s="29" t="s">
        <v>155</v>
      </c>
      <c r="D8" s="30" t="s">
        <v>156</v>
      </c>
      <c r="E8" s="15" t="s">
        <v>157</v>
      </c>
      <c r="F8" s="31">
        <v>100000</v>
      </c>
      <c r="G8" s="31">
        <v>100000</v>
      </c>
      <c r="H8" s="31">
        <v>0</v>
      </c>
      <c r="I8" s="31">
        <v>0</v>
      </c>
      <c r="J8" s="31">
        <v>0</v>
      </c>
      <c r="K8" s="34" t="s">
        <v>167</v>
      </c>
      <c r="L8" s="35" t="s">
        <v>168</v>
      </c>
      <c r="M8" s="36" t="s">
        <v>160</v>
      </c>
      <c r="N8" s="36" t="s">
        <v>161</v>
      </c>
      <c r="O8" s="35" t="s">
        <v>169</v>
      </c>
      <c r="P8" s="35"/>
      <c r="Q8" s="12" t="s">
        <v>170</v>
      </c>
      <c r="R8" s="12"/>
      <c r="S8" s="12"/>
      <c r="T8" s="36" t="s">
        <v>165</v>
      </c>
    </row>
    <row r="9" spans="1:20" s="18" customFormat="1" ht="114.75" customHeight="1">
      <c r="A9" s="12" t="s">
        <v>171</v>
      </c>
      <c r="B9" s="29" t="s">
        <v>172</v>
      </c>
      <c r="C9" s="29" t="s">
        <v>173</v>
      </c>
      <c r="D9" s="30" t="s">
        <v>174</v>
      </c>
      <c r="E9" s="15" t="s">
        <v>157</v>
      </c>
      <c r="F9" s="31">
        <v>480000</v>
      </c>
      <c r="G9" s="31">
        <v>480000</v>
      </c>
      <c r="H9" s="31">
        <v>0</v>
      </c>
      <c r="I9" s="31">
        <v>0</v>
      </c>
      <c r="J9" s="31">
        <v>0</v>
      </c>
      <c r="K9" s="34" t="s">
        <v>175</v>
      </c>
      <c r="L9" s="35" t="s">
        <v>176</v>
      </c>
      <c r="M9" s="36" t="s">
        <v>160</v>
      </c>
      <c r="N9" s="36" t="s">
        <v>161</v>
      </c>
      <c r="O9" s="35" t="s">
        <v>177</v>
      </c>
      <c r="P9" s="35"/>
      <c r="Q9" s="12" t="s">
        <v>178</v>
      </c>
      <c r="R9" s="12"/>
      <c r="S9" s="12"/>
      <c r="T9" s="36" t="s">
        <v>165</v>
      </c>
    </row>
    <row r="10" spans="1:20" s="18" customFormat="1" ht="114.75" customHeight="1">
      <c r="A10" s="12" t="s">
        <v>179</v>
      </c>
      <c r="B10" s="29" t="s">
        <v>154</v>
      </c>
      <c r="C10" s="12" t="s">
        <v>155</v>
      </c>
      <c r="D10" s="30" t="s">
        <v>156</v>
      </c>
      <c r="E10" s="15" t="s">
        <v>157</v>
      </c>
      <c r="F10" s="31">
        <v>200000</v>
      </c>
      <c r="G10" s="31">
        <v>200000</v>
      </c>
      <c r="H10" s="31">
        <v>0</v>
      </c>
      <c r="I10" s="31">
        <v>0</v>
      </c>
      <c r="J10" s="31">
        <v>0</v>
      </c>
      <c r="K10" s="34" t="s">
        <v>180</v>
      </c>
      <c r="L10" s="35" t="s">
        <v>181</v>
      </c>
      <c r="M10" s="36" t="s">
        <v>160</v>
      </c>
      <c r="N10" s="36" t="s">
        <v>161</v>
      </c>
      <c r="O10" s="35" t="s">
        <v>182</v>
      </c>
      <c r="P10" s="35"/>
      <c r="Q10" s="12" t="s">
        <v>183</v>
      </c>
      <c r="R10" s="12"/>
      <c r="S10" s="12"/>
      <c r="T10" s="36" t="s">
        <v>165</v>
      </c>
    </row>
    <row r="11" spans="1:20" s="18" customFormat="1" ht="144" customHeight="1">
      <c r="A11" s="12" t="s">
        <v>184</v>
      </c>
      <c r="B11" s="29" t="s">
        <v>154</v>
      </c>
      <c r="C11" s="12" t="s">
        <v>155</v>
      </c>
      <c r="D11" s="30" t="s">
        <v>156</v>
      </c>
      <c r="E11" s="15" t="s">
        <v>157</v>
      </c>
      <c r="F11" s="31">
        <v>80000</v>
      </c>
      <c r="G11" s="31">
        <v>80000</v>
      </c>
      <c r="H11" s="31">
        <v>0</v>
      </c>
      <c r="I11" s="31">
        <v>0</v>
      </c>
      <c r="J11" s="31">
        <v>0</v>
      </c>
      <c r="K11" s="34" t="s">
        <v>185</v>
      </c>
      <c r="L11" s="35" t="s">
        <v>186</v>
      </c>
      <c r="M11" s="36" t="s">
        <v>187</v>
      </c>
      <c r="N11" s="36" t="s">
        <v>161</v>
      </c>
      <c r="O11" s="35" t="s">
        <v>188</v>
      </c>
      <c r="P11" s="35"/>
      <c r="Q11" s="36" t="s">
        <v>189</v>
      </c>
      <c r="R11" s="12"/>
      <c r="S11" s="12"/>
      <c r="T11" s="36" t="s">
        <v>165</v>
      </c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4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"/>
  <sheetViews>
    <sheetView zoomScaleSheetLayoutView="100" workbookViewId="0" topLeftCell="A1">
      <selection activeCell="B7" sqref="B7"/>
    </sheetView>
  </sheetViews>
  <sheetFormatPr defaultColWidth="6.875" defaultRowHeight="14.25"/>
  <cols>
    <col min="1" max="1" width="10.00390625" style="1" customWidth="1"/>
    <col min="2" max="2" width="23.25390625" style="1" customWidth="1"/>
    <col min="3" max="3" width="14.375" style="1" customWidth="1"/>
    <col min="4" max="4" width="12.625" style="1" customWidth="1"/>
    <col min="5" max="5" width="10.875" style="1" customWidth="1"/>
    <col min="6" max="6" width="12.625" style="1" customWidth="1"/>
    <col min="7" max="7" width="14.375" style="1" customWidth="1"/>
    <col min="8" max="8" width="7.50390625" style="1" customWidth="1"/>
    <col min="9" max="9" width="14.375" style="1" customWidth="1"/>
    <col min="10" max="10" width="12.625" style="1" customWidth="1"/>
    <col min="11" max="11" width="17.75390625" style="1" customWidth="1"/>
    <col min="12" max="12" width="10.875" style="1" customWidth="1"/>
    <col min="13" max="13" width="14.375" style="1" customWidth="1"/>
    <col min="14" max="15" width="28.25390625" style="1" customWidth="1"/>
    <col min="16" max="16" width="30.125" style="1" customWidth="1"/>
    <col min="17" max="21" width="17.75390625" style="1" customWidth="1"/>
    <col min="22" max="22" width="18.625" style="1" customWidth="1"/>
    <col min="23" max="23" width="17.75390625" style="1" customWidth="1"/>
    <col min="24" max="24" width="16.375" style="1" customWidth="1"/>
    <col min="25" max="26" width="10.875" style="1" customWidth="1"/>
    <col min="27" max="27" width="12.625" style="1" customWidth="1"/>
    <col min="28" max="28" width="9.125" style="1" customWidth="1"/>
    <col min="29" max="29" width="6.875" style="1" customWidth="1"/>
    <col min="30" max="16384" width="6.875" style="1" customWidth="1"/>
  </cols>
  <sheetData>
    <row r="1" spans="1:29" s="1" customFormat="1" ht="27">
      <c r="A1" s="3" t="s">
        <v>190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16"/>
    </row>
    <row r="2" spans="2:29" s="1" customFormat="1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6"/>
    </row>
    <row r="3" spans="1:29" s="1" customFormat="1" ht="9.75" customHeight="1">
      <c r="A3" s="5" t="s">
        <v>120</v>
      </c>
      <c r="B3" s="6" t="s">
        <v>121</v>
      </c>
      <c r="C3" s="7" t="s">
        <v>191</v>
      </c>
      <c r="D3" s="8" t="s">
        <v>192</v>
      </c>
      <c r="E3" s="8" t="s">
        <v>52</v>
      </c>
      <c r="F3" s="8"/>
      <c r="G3" s="8"/>
      <c r="H3" s="8"/>
      <c r="I3" s="8" t="s">
        <v>53</v>
      </c>
      <c r="J3" s="8"/>
      <c r="K3" s="8"/>
      <c r="L3" s="8"/>
      <c r="M3" s="8" t="s">
        <v>193</v>
      </c>
      <c r="N3" s="8" t="s">
        <v>194</v>
      </c>
      <c r="O3" s="8" t="s">
        <v>195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16"/>
    </row>
    <row r="4" spans="1:29" s="1" customFormat="1" ht="9.75" customHeight="1">
      <c r="A4" s="5"/>
      <c r="B4" s="6"/>
      <c r="C4" s="7"/>
      <c r="D4" s="8"/>
      <c r="E4" s="8" t="s">
        <v>30</v>
      </c>
      <c r="F4" s="8" t="s">
        <v>31</v>
      </c>
      <c r="G4" s="8" t="s">
        <v>32</v>
      </c>
      <c r="H4" s="8" t="s">
        <v>196</v>
      </c>
      <c r="I4" s="8" t="s">
        <v>197</v>
      </c>
      <c r="J4" s="8" t="s">
        <v>198</v>
      </c>
      <c r="K4" s="8" t="s">
        <v>199</v>
      </c>
      <c r="L4" s="8" t="s">
        <v>200</v>
      </c>
      <c r="M4" s="8"/>
      <c r="N4" s="8"/>
      <c r="O4" s="8" t="s">
        <v>201</v>
      </c>
      <c r="P4" s="8" t="s">
        <v>202</v>
      </c>
      <c r="Q4" s="8"/>
      <c r="R4" s="8"/>
      <c r="S4" s="8"/>
      <c r="T4" s="8" t="s">
        <v>203</v>
      </c>
      <c r="U4" s="8"/>
      <c r="V4" s="8"/>
      <c r="W4" s="8"/>
      <c r="X4" s="8" t="s">
        <v>204</v>
      </c>
      <c r="Y4" s="8"/>
      <c r="Z4" s="8"/>
      <c r="AA4" s="8"/>
      <c r="AB4" s="8" t="s">
        <v>143</v>
      </c>
      <c r="AC4" s="16"/>
    </row>
    <row r="5" spans="1:29" s="1" customFormat="1" ht="9.75" customHeight="1">
      <c r="A5" s="5"/>
      <c r="B5" s="6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205</v>
      </c>
      <c r="P5" s="8" t="s">
        <v>206</v>
      </c>
      <c r="Q5" s="8" t="s">
        <v>207</v>
      </c>
      <c r="R5" s="8" t="s">
        <v>208</v>
      </c>
      <c r="S5" s="8" t="s">
        <v>209</v>
      </c>
      <c r="T5" s="8" t="s">
        <v>210</v>
      </c>
      <c r="U5" s="8" t="s">
        <v>211</v>
      </c>
      <c r="V5" s="8" t="s">
        <v>212</v>
      </c>
      <c r="W5" s="8" t="s">
        <v>213</v>
      </c>
      <c r="X5" s="8" t="s">
        <v>148</v>
      </c>
      <c r="Y5" s="8" t="s">
        <v>149</v>
      </c>
      <c r="Z5" s="8" t="s">
        <v>150</v>
      </c>
      <c r="AA5" s="8" t="s">
        <v>151</v>
      </c>
      <c r="AB5" s="8"/>
      <c r="AC5" s="16"/>
    </row>
    <row r="6" spans="1:29" s="1" customFormat="1" ht="9.75" customHeight="1">
      <c r="A6" s="9"/>
      <c r="B6" s="10"/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 t="s">
        <v>214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6"/>
    </row>
    <row r="7" spans="1:29" s="2" customFormat="1" ht="385.5" customHeight="1">
      <c r="A7" s="12" t="s">
        <v>128</v>
      </c>
      <c r="B7" s="12" t="s">
        <v>129</v>
      </c>
      <c r="C7" s="12" t="s">
        <v>215</v>
      </c>
      <c r="D7" s="13">
        <v>17819712.18</v>
      </c>
      <c r="E7" s="13">
        <f>D7-I7</f>
        <v>16059712.18</v>
      </c>
      <c r="F7" s="13"/>
      <c r="G7" s="13"/>
      <c r="H7" s="13"/>
      <c r="I7" s="13">
        <v>1760000</v>
      </c>
      <c r="J7" s="13"/>
      <c r="K7" s="13"/>
      <c r="L7" s="13"/>
      <c r="M7" s="14" t="s">
        <v>216</v>
      </c>
      <c r="N7" s="14" t="s">
        <v>217</v>
      </c>
      <c r="O7" s="14" t="s">
        <v>217</v>
      </c>
      <c r="P7" s="14" t="s">
        <v>218</v>
      </c>
      <c r="Q7" s="14" t="s">
        <v>219</v>
      </c>
      <c r="R7" s="14" t="s">
        <v>220</v>
      </c>
      <c r="S7" s="14" t="s">
        <v>221</v>
      </c>
      <c r="T7" s="14" t="s">
        <v>222</v>
      </c>
      <c r="U7" s="14" t="s">
        <v>219</v>
      </c>
      <c r="V7" s="14" t="s">
        <v>220</v>
      </c>
      <c r="W7" s="15" t="s">
        <v>223</v>
      </c>
      <c r="X7" s="15"/>
      <c r="Y7" s="15" t="s">
        <v>224</v>
      </c>
      <c r="Z7" s="15"/>
      <c r="AA7" s="15"/>
      <c r="AB7" s="15" t="s">
        <v>225</v>
      </c>
      <c r="AC7" s="17"/>
    </row>
  </sheetData>
  <sheetProtection/>
  <mergeCells count="35">
    <mergeCell ref="A1:AB1"/>
    <mergeCell ref="B2:AB2"/>
    <mergeCell ref="E3:H3"/>
    <mergeCell ref="I3:L3"/>
    <mergeCell ref="O3:AB3"/>
    <mergeCell ref="P4:S4"/>
    <mergeCell ref="T4:W4"/>
    <mergeCell ref="X4:AA4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  <mergeCell ref="N3:N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桃之夭夭</cp:lastModifiedBy>
  <cp:lastPrinted>2017-03-22T08:55:54Z</cp:lastPrinted>
  <dcterms:created xsi:type="dcterms:W3CDTF">1996-12-17T01:32:42Z</dcterms:created>
  <dcterms:modified xsi:type="dcterms:W3CDTF">2023-04-19T00:57:54Z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FE6736BFCBC74E338333A0D23266E8E0</vt:lpwstr>
  </property>
  <property fmtid="{D5CDD505-2E9C-101B-9397-08002B2CF9AE}" pid="5" name="KSOReadingLayo">
    <vt:bool>true</vt:bool>
  </property>
</Properties>
</file>