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90" windowHeight="11775"/>
  </bookViews>
  <sheets>
    <sheet name="Sheet1" sheetId="1" r:id="rId1"/>
  </sheets>
  <definedNames>
    <definedName name="_xlnm._FilterDatabase" localSheetId="0" hidden="1">Sheet1!$A$4:$I$42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<sst xmlns="http://schemas.openxmlformats.org/spreadsheetml/2006/main" count="166" uniqueCount="99">
  <si>
    <t>附件：</t>
  </si>
  <si>
    <t>广元市朝天区2024年4-5月乡镇城镇公益性岗位社保补贴发放花名册</t>
  </si>
  <si>
    <t>单位：元</t>
  </si>
  <si>
    <t>序号</t>
  </si>
  <si>
    <t>用人单位</t>
  </si>
  <si>
    <t>姓名</t>
  </si>
  <si>
    <t>身份证号</t>
  </si>
  <si>
    <t>补贴时间</t>
  </si>
  <si>
    <t>养老保险补贴</t>
  </si>
  <si>
    <t>医疗保险补贴</t>
  </si>
  <si>
    <t>失业保险补贴</t>
  </si>
  <si>
    <t>补贴金额合计</t>
  </si>
  <si>
    <t>备注</t>
  </si>
  <si>
    <t>朝天镇人民政府</t>
  </si>
  <si>
    <t>何仕宏</t>
  </si>
  <si>
    <t>510812******040075</t>
  </si>
  <si>
    <t>4-5月</t>
  </si>
  <si>
    <t>何大容</t>
  </si>
  <si>
    <t>510812******215529</t>
  </si>
  <si>
    <t>郭小芳</t>
  </si>
  <si>
    <t>510812******210427</t>
  </si>
  <si>
    <t>王国华</t>
  </si>
  <si>
    <t>510812******260420</t>
  </si>
  <si>
    <t>周小容</t>
  </si>
  <si>
    <t>510824******267345</t>
  </si>
  <si>
    <t>陈左海</t>
  </si>
  <si>
    <t>510802******185550</t>
  </si>
  <si>
    <t>淡占林</t>
  </si>
  <si>
    <t>510812******180011</t>
  </si>
  <si>
    <t>王左明</t>
  </si>
  <si>
    <t>510802******065559</t>
  </si>
  <si>
    <t>赵志芳</t>
  </si>
  <si>
    <t>510812******21344X</t>
  </si>
  <si>
    <t>许金琼</t>
  </si>
  <si>
    <t>510812******190049</t>
  </si>
  <si>
    <t>梁成林</t>
  </si>
  <si>
    <t>510812******040013</t>
  </si>
  <si>
    <t>焦琼华</t>
  </si>
  <si>
    <t>510812******150029</t>
  </si>
  <si>
    <t>陈汝林</t>
  </si>
  <si>
    <t>510802******025556</t>
  </si>
  <si>
    <t>李金元</t>
  </si>
  <si>
    <t>510802******025578</t>
  </si>
  <si>
    <t>景丹</t>
  </si>
  <si>
    <t>510812******250027</t>
  </si>
  <si>
    <t>杨评</t>
  </si>
  <si>
    <t>510812******140015</t>
  </si>
  <si>
    <t>徐银兵</t>
  </si>
  <si>
    <t>510812******08001X</t>
  </si>
  <si>
    <t>边航</t>
  </si>
  <si>
    <t>510812******050010</t>
  </si>
  <si>
    <t>张远平</t>
  </si>
  <si>
    <t>510802******135577</t>
  </si>
  <si>
    <t>田军</t>
  </si>
  <si>
    <t>510812******260011</t>
  </si>
  <si>
    <t>姜廷均</t>
  </si>
  <si>
    <t>510802******126259</t>
  </si>
  <si>
    <t>穆志勇</t>
  </si>
  <si>
    <t>510802******194472</t>
  </si>
  <si>
    <t>大滩镇人民政府</t>
  </si>
  <si>
    <t>杨其艳</t>
  </si>
  <si>
    <t>510812******04282X</t>
  </si>
  <si>
    <t>1-5月</t>
  </si>
  <si>
    <t>杨春燕</t>
  </si>
  <si>
    <t>51081******012827</t>
  </si>
  <si>
    <t>3-5月</t>
  </si>
  <si>
    <t>羊木镇人民政府</t>
  </si>
  <si>
    <t>孙学国</t>
  </si>
  <si>
    <t>510802******01589X</t>
  </si>
  <si>
    <t>兰大均</t>
  </si>
  <si>
    <t>510802******156479</t>
  </si>
  <si>
    <t>沙河镇人民政府</t>
  </si>
  <si>
    <t>孟焕祥</t>
  </si>
  <si>
    <t>510812******260419</t>
  </si>
  <si>
    <t>张照国</t>
  </si>
  <si>
    <t>510812******300414</t>
  </si>
  <si>
    <t>寇德军</t>
  </si>
  <si>
    <t>510812******23041X</t>
  </si>
  <si>
    <t>李小军</t>
  </si>
  <si>
    <t>510722******110955</t>
  </si>
  <si>
    <t>赵喜洪</t>
  </si>
  <si>
    <t>510812******040419</t>
  </si>
  <si>
    <t>谢书德</t>
  </si>
  <si>
    <t>512226******181930</t>
  </si>
  <si>
    <t>赵桂瑛</t>
  </si>
  <si>
    <t>510812******010429</t>
  </si>
  <si>
    <t>张兆满</t>
  </si>
  <si>
    <t>510812******050429</t>
  </si>
  <si>
    <t>曾家镇人民政府</t>
  </si>
  <si>
    <t>焦炳发</t>
  </si>
  <si>
    <t>510802******154896</t>
  </si>
  <si>
    <t>张星华</t>
  </si>
  <si>
    <t>510802******254895</t>
  </si>
  <si>
    <t>张星军</t>
  </si>
  <si>
    <t>510812******03361X</t>
  </si>
  <si>
    <t>中子镇人民政府</t>
  </si>
  <si>
    <t>张志军</t>
  </si>
  <si>
    <t>510802******150035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</si>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</sst>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protection locked="0"/>
    </xf>
    <xf numFmtId="0" fontId="34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A4" sqref="$A4:$XFD4"/>
    </sheetView>
  </sheetViews>
  <sheetFormatPr defaultColWidth="9" defaultRowHeight="13.5"/>
  <cols>
    <col min="1" max="1" width="5.125" style="3" customWidth="1"/>
    <col min="2" max="2" width="15.125" style="3" customWidth="1"/>
    <col min="3" max="3" width="7.25" style="3" customWidth="1"/>
    <col min="4" max="4" width="20" style="4" customWidth="1"/>
    <col min="5" max="5" width="10" style="5" customWidth="1"/>
    <col min="6" max="7" width="11" style="3" customWidth="1"/>
    <col min="8" max="8" width="11" style="6" customWidth="1"/>
    <col min="9" max="9" width="11" style="7" customWidth="1"/>
    <col min="10" max="16384" width="9" style="7"/>
  </cols>
  <sheetData>
    <row r="1" ht="22" customHeight="1" spans="1:2">
      <c r="A1" s="8" t="s">
        <v>0</v>
      </c>
      <c r="B1" s="8"/>
    </row>
    <row r="2" ht="39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23" customHeight="1" spans="1:10">
      <c r="A3" s="10"/>
      <c r="B3" s="11"/>
      <c r="C3" s="11"/>
      <c r="D3" s="12"/>
      <c r="E3" s="13"/>
      <c r="F3" s="11"/>
      <c r="G3" s="11"/>
      <c r="H3" s="14"/>
      <c r="I3" s="3" t="s">
        <v>2</v>
      </c>
      <c r="J3" s="3"/>
    </row>
    <row r="4" s="2" customFormat="1" ht="30" customHeight="1" spans="1:10">
      <c r="A4" s="15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</row>
    <row r="5" s="2" customFormat="1" ht="30" customHeight="1" spans="1:10">
      <c r="A5" s="18">
        <v>1</v>
      </c>
      <c r="B5" s="19" t="s">
        <v>13</v>
      </c>
      <c r="C5" s="20" t="s">
        <v>14</v>
      </c>
      <c r="D5" s="21" t="s">
        <v>15</v>
      </c>
      <c r="E5" s="18" t="s">
        <v>16</v>
      </c>
      <c r="F5" s="22">
        <f t="shared" ref="F5:F26" si="0">679.36*2</f>
        <v>1358.72</v>
      </c>
      <c r="G5" s="22">
        <f t="shared" ref="G5:G26" si="1">424.58*2</f>
        <v>849.16</v>
      </c>
      <c r="H5" s="22">
        <f t="shared" ref="H5:H26" si="2">24.2*2</f>
        <v>48.4</v>
      </c>
      <c r="I5" s="22">
        <f>F5+G5+H5</f>
        <v>2256.28</v>
      </c>
      <c r="J5" s="31"/>
    </row>
    <row r="6" s="2" customFormat="1" ht="30" customHeight="1" spans="1:10">
      <c r="A6" s="18">
        <v>2</v>
      </c>
      <c r="B6" s="19" t="s">
        <v>13</v>
      </c>
      <c r="C6" s="20" t="s">
        <v>17</v>
      </c>
      <c r="D6" s="21" t="s">
        <v>18</v>
      </c>
      <c r="E6" s="18" t="s">
        <v>16</v>
      </c>
      <c r="F6" s="22">
        <f t="shared" si="0"/>
        <v>1358.72</v>
      </c>
      <c r="G6" s="22">
        <f t="shared" si="1"/>
        <v>849.16</v>
      </c>
      <c r="H6" s="22">
        <f t="shared" si="2"/>
        <v>48.4</v>
      </c>
      <c r="I6" s="22">
        <f t="shared" ref="I6:I36" si="3">F6+G6+H6</f>
        <v>2256.28</v>
      </c>
      <c r="J6" s="31"/>
    </row>
    <row r="7" s="2" customFormat="1" ht="30" customHeight="1" spans="1:10">
      <c r="A7" s="18">
        <v>3</v>
      </c>
      <c r="B7" s="19" t="s">
        <v>13</v>
      </c>
      <c r="C7" s="20" t="s">
        <v>19</v>
      </c>
      <c r="D7" s="21" t="s">
        <v>20</v>
      </c>
      <c r="E7" s="18" t="s">
        <v>16</v>
      </c>
      <c r="F7" s="22">
        <f t="shared" si="0"/>
        <v>1358.72</v>
      </c>
      <c r="G7" s="22">
        <f t="shared" si="1"/>
        <v>849.16</v>
      </c>
      <c r="H7" s="22">
        <f t="shared" si="2"/>
        <v>48.4</v>
      </c>
      <c r="I7" s="22">
        <f t="shared" si="3"/>
        <v>2256.28</v>
      </c>
      <c r="J7" s="31"/>
    </row>
    <row r="8" s="2" customFormat="1" ht="30" customHeight="1" spans="1:10">
      <c r="A8" s="18">
        <v>4</v>
      </c>
      <c r="B8" s="19" t="s">
        <v>13</v>
      </c>
      <c r="C8" s="20" t="s">
        <v>21</v>
      </c>
      <c r="D8" s="21" t="s">
        <v>22</v>
      </c>
      <c r="E8" s="18" t="s">
        <v>16</v>
      </c>
      <c r="F8" s="22">
        <f t="shared" si="0"/>
        <v>1358.72</v>
      </c>
      <c r="G8" s="22">
        <f t="shared" si="1"/>
        <v>849.16</v>
      </c>
      <c r="H8" s="22">
        <f t="shared" si="2"/>
        <v>48.4</v>
      </c>
      <c r="I8" s="22">
        <f t="shared" si="3"/>
        <v>2256.28</v>
      </c>
      <c r="J8" s="31"/>
    </row>
    <row r="9" s="2" customFormat="1" ht="30" customHeight="1" spans="1:10">
      <c r="A9" s="18">
        <v>5</v>
      </c>
      <c r="B9" s="19" t="s">
        <v>13</v>
      </c>
      <c r="C9" s="20" t="s">
        <v>23</v>
      </c>
      <c r="D9" s="21" t="s">
        <v>24</v>
      </c>
      <c r="E9" s="18" t="s">
        <v>16</v>
      </c>
      <c r="F9" s="22">
        <f t="shared" si="0"/>
        <v>1358.72</v>
      </c>
      <c r="G9" s="22">
        <f t="shared" si="1"/>
        <v>849.16</v>
      </c>
      <c r="H9" s="22">
        <f t="shared" si="2"/>
        <v>48.4</v>
      </c>
      <c r="I9" s="22">
        <f t="shared" si="3"/>
        <v>2256.28</v>
      </c>
      <c r="J9" s="31"/>
    </row>
    <row r="10" s="2" customFormat="1" ht="30" customHeight="1" spans="1:10">
      <c r="A10" s="18">
        <v>6</v>
      </c>
      <c r="B10" s="19" t="s">
        <v>13</v>
      </c>
      <c r="C10" s="20" t="s">
        <v>25</v>
      </c>
      <c r="D10" s="21" t="s">
        <v>26</v>
      </c>
      <c r="E10" s="18" t="s">
        <v>16</v>
      </c>
      <c r="F10" s="22">
        <f t="shared" si="0"/>
        <v>1358.72</v>
      </c>
      <c r="G10" s="22">
        <f t="shared" si="1"/>
        <v>849.16</v>
      </c>
      <c r="H10" s="22">
        <f t="shared" si="2"/>
        <v>48.4</v>
      </c>
      <c r="I10" s="22">
        <f t="shared" si="3"/>
        <v>2256.28</v>
      </c>
      <c r="J10" s="31"/>
    </row>
    <row r="11" s="2" customFormat="1" ht="30" customHeight="1" spans="1:10">
      <c r="A11" s="18">
        <v>7</v>
      </c>
      <c r="B11" s="19" t="s">
        <v>13</v>
      </c>
      <c r="C11" s="20" t="s">
        <v>27</v>
      </c>
      <c r="D11" s="21" t="s">
        <v>28</v>
      </c>
      <c r="E11" s="18" t="s">
        <v>16</v>
      </c>
      <c r="F11" s="22">
        <f t="shared" si="0"/>
        <v>1358.72</v>
      </c>
      <c r="G11" s="22">
        <f t="shared" si="1"/>
        <v>849.16</v>
      </c>
      <c r="H11" s="22">
        <f t="shared" si="2"/>
        <v>48.4</v>
      </c>
      <c r="I11" s="22">
        <f t="shared" si="3"/>
        <v>2256.28</v>
      </c>
      <c r="J11" s="31"/>
    </row>
    <row r="12" s="2" customFormat="1" ht="30" customHeight="1" spans="1:10">
      <c r="A12" s="18">
        <v>8</v>
      </c>
      <c r="B12" s="19" t="s">
        <v>13</v>
      </c>
      <c r="C12" s="20" t="s">
        <v>29</v>
      </c>
      <c r="D12" s="21" t="s">
        <v>30</v>
      </c>
      <c r="E12" s="18" t="s">
        <v>16</v>
      </c>
      <c r="F12" s="22">
        <f t="shared" si="0"/>
        <v>1358.72</v>
      </c>
      <c r="G12" s="22">
        <f t="shared" si="1"/>
        <v>849.16</v>
      </c>
      <c r="H12" s="22">
        <f t="shared" si="2"/>
        <v>48.4</v>
      </c>
      <c r="I12" s="22">
        <f t="shared" si="3"/>
        <v>2256.28</v>
      </c>
      <c r="J12" s="31"/>
    </row>
    <row r="13" s="2" customFormat="1" ht="30" customHeight="1" spans="1:10">
      <c r="A13" s="18">
        <v>9</v>
      </c>
      <c r="B13" s="19" t="s">
        <v>13</v>
      </c>
      <c r="C13" s="20" t="s">
        <v>31</v>
      </c>
      <c r="D13" s="21" t="s">
        <v>32</v>
      </c>
      <c r="E13" s="18" t="s">
        <v>16</v>
      </c>
      <c r="F13" s="22">
        <f t="shared" si="0"/>
        <v>1358.72</v>
      </c>
      <c r="G13" s="22">
        <f t="shared" si="1"/>
        <v>849.16</v>
      </c>
      <c r="H13" s="22">
        <f t="shared" si="2"/>
        <v>48.4</v>
      </c>
      <c r="I13" s="22">
        <f t="shared" si="3"/>
        <v>2256.28</v>
      </c>
      <c r="J13" s="31"/>
    </row>
    <row r="14" s="2" customFormat="1" ht="30" customHeight="1" spans="1:10">
      <c r="A14" s="18">
        <v>10</v>
      </c>
      <c r="B14" s="19" t="s">
        <v>13</v>
      </c>
      <c r="C14" s="20" t="s">
        <v>33</v>
      </c>
      <c r="D14" s="21" t="s">
        <v>34</v>
      </c>
      <c r="E14" s="18" t="s">
        <v>16</v>
      </c>
      <c r="F14" s="22">
        <f t="shared" si="0"/>
        <v>1358.72</v>
      </c>
      <c r="G14" s="22">
        <f t="shared" si="1"/>
        <v>849.16</v>
      </c>
      <c r="H14" s="22">
        <f t="shared" si="2"/>
        <v>48.4</v>
      </c>
      <c r="I14" s="22">
        <f t="shared" si="3"/>
        <v>2256.28</v>
      </c>
      <c r="J14" s="31"/>
    </row>
    <row r="15" s="2" customFormat="1" ht="30" customHeight="1" spans="1:10">
      <c r="A15" s="18">
        <v>11</v>
      </c>
      <c r="B15" s="19" t="s">
        <v>13</v>
      </c>
      <c r="C15" s="20" t="s">
        <v>35</v>
      </c>
      <c r="D15" s="21" t="s">
        <v>36</v>
      </c>
      <c r="E15" s="18" t="s">
        <v>16</v>
      </c>
      <c r="F15" s="22">
        <f t="shared" si="0"/>
        <v>1358.72</v>
      </c>
      <c r="G15" s="22">
        <f t="shared" si="1"/>
        <v>849.16</v>
      </c>
      <c r="H15" s="22">
        <f t="shared" si="2"/>
        <v>48.4</v>
      </c>
      <c r="I15" s="22">
        <f t="shared" si="3"/>
        <v>2256.28</v>
      </c>
      <c r="J15" s="31"/>
    </row>
    <row r="16" s="2" customFormat="1" ht="30" customHeight="1" spans="1:10">
      <c r="A16" s="18">
        <v>12</v>
      </c>
      <c r="B16" s="19" t="s">
        <v>13</v>
      </c>
      <c r="C16" s="20" t="s">
        <v>37</v>
      </c>
      <c r="D16" s="21" t="s">
        <v>38</v>
      </c>
      <c r="E16" s="18" t="s">
        <v>16</v>
      </c>
      <c r="F16" s="22">
        <f t="shared" si="0"/>
        <v>1358.72</v>
      </c>
      <c r="G16" s="22">
        <f t="shared" si="1"/>
        <v>849.16</v>
      </c>
      <c r="H16" s="22">
        <f t="shared" si="2"/>
        <v>48.4</v>
      </c>
      <c r="I16" s="22">
        <f t="shared" si="3"/>
        <v>2256.28</v>
      </c>
      <c r="J16" s="31"/>
    </row>
    <row r="17" s="2" customFormat="1" ht="30" customHeight="1" spans="1:10">
      <c r="A17" s="18">
        <v>13</v>
      </c>
      <c r="B17" s="19" t="s">
        <v>13</v>
      </c>
      <c r="C17" s="20" t="s">
        <v>39</v>
      </c>
      <c r="D17" s="21" t="s">
        <v>40</v>
      </c>
      <c r="E17" s="18" t="s">
        <v>16</v>
      </c>
      <c r="F17" s="22">
        <f t="shared" si="0"/>
        <v>1358.72</v>
      </c>
      <c r="G17" s="22">
        <f t="shared" si="1"/>
        <v>849.16</v>
      </c>
      <c r="H17" s="22">
        <f t="shared" si="2"/>
        <v>48.4</v>
      </c>
      <c r="I17" s="22">
        <f t="shared" si="3"/>
        <v>2256.28</v>
      </c>
      <c r="J17" s="31"/>
    </row>
    <row r="18" s="2" customFormat="1" ht="30" customHeight="1" spans="1:10">
      <c r="A18" s="18">
        <v>14</v>
      </c>
      <c r="B18" s="19" t="s">
        <v>13</v>
      </c>
      <c r="C18" s="20" t="s">
        <v>41</v>
      </c>
      <c r="D18" s="21" t="s">
        <v>42</v>
      </c>
      <c r="E18" s="18" t="s">
        <v>16</v>
      </c>
      <c r="F18" s="22">
        <f t="shared" si="0"/>
        <v>1358.72</v>
      </c>
      <c r="G18" s="22">
        <f t="shared" si="1"/>
        <v>849.16</v>
      </c>
      <c r="H18" s="22">
        <f t="shared" si="2"/>
        <v>48.4</v>
      </c>
      <c r="I18" s="22">
        <f t="shared" si="3"/>
        <v>2256.28</v>
      </c>
      <c r="J18" s="31"/>
    </row>
    <row r="19" s="2" customFormat="1" ht="30" customHeight="1" spans="1:10">
      <c r="A19" s="18">
        <v>15</v>
      </c>
      <c r="B19" s="19" t="s">
        <v>13</v>
      </c>
      <c r="C19" s="20" t="s">
        <v>43</v>
      </c>
      <c r="D19" s="21" t="s">
        <v>44</v>
      </c>
      <c r="E19" s="18" t="s">
        <v>16</v>
      </c>
      <c r="F19" s="22">
        <f t="shared" si="0"/>
        <v>1358.72</v>
      </c>
      <c r="G19" s="22">
        <f t="shared" si="1"/>
        <v>849.16</v>
      </c>
      <c r="H19" s="22">
        <f t="shared" si="2"/>
        <v>48.4</v>
      </c>
      <c r="I19" s="22">
        <f t="shared" si="3"/>
        <v>2256.28</v>
      </c>
      <c r="J19" s="31"/>
    </row>
    <row r="20" s="2" customFormat="1" ht="30" customHeight="1" spans="1:10">
      <c r="A20" s="18">
        <v>16</v>
      </c>
      <c r="B20" s="19" t="s">
        <v>13</v>
      </c>
      <c r="C20" s="20" t="s">
        <v>45</v>
      </c>
      <c r="D20" s="21" t="s">
        <v>46</v>
      </c>
      <c r="E20" s="18" t="s">
        <v>16</v>
      </c>
      <c r="F20" s="22">
        <f t="shared" si="0"/>
        <v>1358.72</v>
      </c>
      <c r="G20" s="22">
        <f t="shared" si="1"/>
        <v>849.16</v>
      </c>
      <c r="H20" s="22">
        <f t="shared" si="2"/>
        <v>48.4</v>
      </c>
      <c r="I20" s="22">
        <f t="shared" si="3"/>
        <v>2256.28</v>
      </c>
      <c r="J20" s="31"/>
    </row>
    <row r="21" s="2" customFormat="1" ht="30" customHeight="1" spans="1:10">
      <c r="A21" s="18">
        <v>17</v>
      </c>
      <c r="B21" s="19" t="s">
        <v>13</v>
      </c>
      <c r="C21" s="20" t="s">
        <v>47</v>
      </c>
      <c r="D21" s="21" t="s">
        <v>48</v>
      </c>
      <c r="E21" s="18" t="s">
        <v>16</v>
      </c>
      <c r="F21" s="22">
        <f t="shared" si="0"/>
        <v>1358.72</v>
      </c>
      <c r="G21" s="22">
        <f t="shared" si="1"/>
        <v>849.16</v>
      </c>
      <c r="H21" s="22">
        <f t="shared" si="2"/>
        <v>48.4</v>
      </c>
      <c r="I21" s="22">
        <f t="shared" si="3"/>
        <v>2256.28</v>
      </c>
      <c r="J21" s="31"/>
    </row>
    <row r="22" s="2" customFormat="1" ht="30" customHeight="1" spans="1:10">
      <c r="A22" s="18">
        <v>18</v>
      </c>
      <c r="B22" s="19" t="s">
        <v>13</v>
      </c>
      <c r="C22" s="20" t="s">
        <v>49</v>
      </c>
      <c r="D22" s="21" t="s">
        <v>50</v>
      </c>
      <c r="E22" s="18" t="s">
        <v>16</v>
      </c>
      <c r="F22" s="22">
        <f t="shared" si="0"/>
        <v>1358.72</v>
      </c>
      <c r="G22" s="22">
        <f t="shared" si="1"/>
        <v>849.16</v>
      </c>
      <c r="H22" s="22">
        <f t="shared" si="2"/>
        <v>48.4</v>
      </c>
      <c r="I22" s="22">
        <f t="shared" si="3"/>
        <v>2256.28</v>
      </c>
      <c r="J22" s="31"/>
    </row>
    <row r="23" s="2" customFormat="1" ht="30" customHeight="1" spans="1:10">
      <c r="A23" s="18">
        <v>19</v>
      </c>
      <c r="B23" s="19" t="s">
        <v>13</v>
      </c>
      <c r="C23" s="20" t="s">
        <v>51</v>
      </c>
      <c r="D23" s="21" t="s">
        <v>52</v>
      </c>
      <c r="E23" s="18" t="s">
        <v>16</v>
      </c>
      <c r="F23" s="22">
        <f t="shared" si="0"/>
        <v>1358.72</v>
      </c>
      <c r="G23" s="22">
        <f t="shared" si="1"/>
        <v>849.16</v>
      </c>
      <c r="H23" s="22">
        <f t="shared" si="2"/>
        <v>48.4</v>
      </c>
      <c r="I23" s="22">
        <f t="shared" si="3"/>
        <v>2256.28</v>
      </c>
      <c r="J23" s="31"/>
    </row>
    <row r="24" s="2" customFormat="1" ht="30" customHeight="1" spans="1:10">
      <c r="A24" s="18">
        <v>20</v>
      </c>
      <c r="B24" s="19" t="s">
        <v>13</v>
      </c>
      <c r="C24" s="20" t="s">
        <v>53</v>
      </c>
      <c r="D24" s="21" t="s">
        <v>54</v>
      </c>
      <c r="E24" s="18" t="s">
        <v>16</v>
      </c>
      <c r="F24" s="22">
        <f t="shared" si="0"/>
        <v>1358.72</v>
      </c>
      <c r="G24" s="22">
        <f t="shared" si="1"/>
        <v>849.16</v>
      </c>
      <c r="H24" s="22">
        <f t="shared" si="2"/>
        <v>48.4</v>
      </c>
      <c r="I24" s="22">
        <f t="shared" si="3"/>
        <v>2256.28</v>
      </c>
      <c r="J24" s="31"/>
    </row>
    <row r="25" s="2" customFormat="1" ht="30" customHeight="1" spans="1:10">
      <c r="A25" s="18">
        <v>21</v>
      </c>
      <c r="B25" s="19" t="s">
        <v>13</v>
      </c>
      <c r="C25" s="20" t="s">
        <v>55</v>
      </c>
      <c r="D25" s="21" t="s">
        <v>56</v>
      </c>
      <c r="E25" s="18" t="s">
        <v>16</v>
      </c>
      <c r="F25" s="22">
        <f t="shared" si="0"/>
        <v>1358.72</v>
      </c>
      <c r="G25" s="22">
        <f t="shared" si="1"/>
        <v>849.16</v>
      </c>
      <c r="H25" s="22">
        <f t="shared" si="2"/>
        <v>48.4</v>
      </c>
      <c r="I25" s="22">
        <f t="shared" si="3"/>
        <v>2256.28</v>
      </c>
      <c r="J25" s="31"/>
    </row>
    <row r="26" s="2" customFormat="1" ht="30" customHeight="1" spans="1:10">
      <c r="A26" s="18">
        <v>22</v>
      </c>
      <c r="B26" s="19" t="s">
        <v>13</v>
      </c>
      <c r="C26" s="20" t="s">
        <v>57</v>
      </c>
      <c r="D26" s="21" t="s">
        <v>58</v>
      </c>
      <c r="E26" s="18" t="s">
        <v>16</v>
      </c>
      <c r="F26" s="22">
        <f t="shared" si="0"/>
        <v>1358.72</v>
      </c>
      <c r="G26" s="22">
        <f t="shared" si="1"/>
        <v>849.16</v>
      </c>
      <c r="H26" s="22">
        <f t="shared" si="2"/>
        <v>48.4</v>
      </c>
      <c r="I26" s="22">
        <f t="shared" si="3"/>
        <v>2256.28</v>
      </c>
      <c r="J26" s="31"/>
    </row>
    <row r="27" s="2" customFormat="1" ht="30" customHeight="1" spans="1:10">
      <c r="A27" s="18">
        <v>23</v>
      </c>
      <c r="B27" s="19" t="s">
        <v>59</v>
      </c>
      <c r="C27" s="20" t="s">
        <v>60</v>
      </c>
      <c r="D27" s="21" t="s">
        <v>61</v>
      </c>
      <c r="E27" s="18" t="s">
        <v>62</v>
      </c>
      <c r="F27" s="22">
        <f>679.36*5</f>
        <v>3396.8</v>
      </c>
      <c r="G27" s="22">
        <f>424.58*5</f>
        <v>2122.9</v>
      </c>
      <c r="H27" s="22">
        <f>24.2*5</f>
        <v>121</v>
      </c>
      <c r="I27" s="22">
        <f t="shared" si="3"/>
        <v>5640.7</v>
      </c>
      <c r="J27" s="31"/>
    </row>
    <row r="28" s="2" customFormat="1" ht="30" customHeight="1" spans="1:10">
      <c r="A28" s="18">
        <v>24</v>
      </c>
      <c r="B28" s="19" t="s">
        <v>59</v>
      </c>
      <c r="C28" s="23" t="s">
        <v>63</v>
      </c>
      <c r="D28" s="32" t="s">
        <v>64</v>
      </c>
      <c r="E28" s="18" t="s">
        <v>65</v>
      </c>
      <c r="F28" s="22">
        <f>679.36*3</f>
        <v>2038.08</v>
      </c>
      <c r="G28" s="22">
        <f>424.58*3</f>
        <v>1273.74</v>
      </c>
      <c r="H28" s="22">
        <f>24.2*3</f>
        <v>72.6</v>
      </c>
      <c r="I28" s="22">
        <f t="shared" si="3"/>
        <v>3384.42</v>
      </c>
      <c r="J28" s="31"/>
    </row>
    <row r="29" s="2" customFormat="1" ht="30" customHeight="1" spans="1:10">
      <c r="A29" s="18">
        <v>25</v>
      </c>
      <c r="B29" s="19" t="s">
        <v>66</v>
      </c>
      <c r="C29" s="20" t="s">
        <v>67</v>
      </c>
      <c r="D29" s="21" t="s">
        <v>68</v>
      </c>
      <c r="E29" s="18" t="s">
        <v>16</v>
      </c>
      <c r="F29" s="22">
        <f t="shared" ref="F29:F42" si="4">679.36*2</f>
        <v>1358.72</v>
      </c>
      <c r="G29" s="22">
        <f t="shared" ref="G29:G42" si="5">424.58*2</f>
        <v>849.16</v>
      </c>
      <c r="H29" s="22">
        <f>24.2*2</f>
        <v>48.4</v>
      </c>
      <c r="I29" s="22">
        <f t="shared" si="3"/>
        <v>2256.28</v>
      </c>
      <c r="J29" s="31"/>
    </row>
    <row r="30" s="2" customFormat="1" ht="30" customHeight="1" spans="1:10">
      <c r="A30" s="18">
        <v>26</v>
      </c>
      <c r="B30" s="19" t="s">
        <v>66</v>
      </c>
      <c r="C30" s="20" t="s">
        <v>69</v>
      </c>
      <c r="D30" s="21" t="s">
        <v>70</v>
      </c>
      <c r="E30" s="18" t="s">
        <v>16</v>
      </c>
      <c r="F30" s="22">
        <f t="shared" si="4"/>
        <v>1358.72</v>
      </c>
      <c r="G30" s="22">
        <f t="shared" si="5"/>
        <v>849.16</v>
      </c>
      <c r="H30" s="22">
        <f>24.2*2</f>
        <v>48.4</v>
      </c>
      <c r="I30" s="22">
        <f t="shared" si="3"/>
        <v>2256.28</v>
      </c>
      <c r="J30" s="31"/>
    </row>
    <row r="31" s="2" customFormat="1" ht="30" customHeight="1" spans="1:10">
      <c r="A31" s="18">
        <v>27</v>
      </c>
      <c r="B31" s="19" t="s">
        <v>71</v>
      </c>
      <c r="C31" s="20" t="s">
        <v>72</v>
      </c>
      <c r="D31" s="21" t="s">
        <v>73</v>
      </c>
      <c r="E31" s="18" t="s">
        <v>16</v>
      </c>
      <c r="F31" s="22">
        <f t="shared" si="4"/>
        <v>1358.72</v>
      </c>
      <c r="G31" s="22">
        <f t="shared" si="5"/>
        <v>849.16</v>
      </c>
      <c r="H31" s="22">
        <f>25.48*2</f>
        <v>50.96</v>
      </c>
      <c r="I31" s="22">
        <f t="shared" si="3"/>
        <v>2258.84</v>
      </c>
      <c r="J31" s="31"/>
    </row>
    <row r="32" s="2" customFormat="1" ht="30" customHeight="1" spans="1:10">
      <c r="A32" s="18">
        <v>28</v>
      </c>
      <c r="B32" s="19" t="s">
        <v>71</v>
      </c>
      <c r="C32" s="20" t="s">
        <v>74</v>
      </c>
      <c r="D32" s="21" t="s">
        <v>75</v>
      </c>
      <c r="E32" s="18" t="s">
        <v>16</v>
      </c>
      <c r="F32" s="22">
        <f t="shared" si="4"/>
        <v>1358.72</v>
      </c>
      <c r="G32" s="22">
        <f t="shared" si="5"/>
        <v>849.16</v>
      </c>
      <c r="H32" s="22">
        <f t="shared" ref="H32:H38" si="6">25.48*2</f>
        <v>50.96</v>
      </c>
      <c r="I32" s="22">
        <f t="shared" si="3"/>
        <v>2258.84</v>
      </c>
      <c r="J32" s="31"/>
    </row>
    <row r="33" s="2" customFormat="1" ht="30" customHeight="1" spans="1:10">
      <c r="A33" s="18">
        <v>29</v>
      </c>
      <c r="B33" s="19" t="s">
        <v>71</v>
      </c>
      <c r="C33" s="20" t="s">
        <v>76</v>
      </c>
      <c r="D33" s="21" t="s">
        <v>77</v>
      </c>
      <c r="E33" s="18" t="s">
        <v>16</v>
      </c>
      <c r="F33" s="22">
        <f t="shared" si="4"/>
        <v>1358.72</v>
      </c>
      <c r="G33" s="22">
        <f t="shared" si="5"/>
        <v>849.16</v>
      </c>
      <c r="H33" s="22">
        <f t="shared" si="6"/>
        <v>50.96</v>
      </c>
      <c r="I33" s="22">
        <f t="shared" si="3"/>
        <v>2258.84</v>
      </c>
      <c r="J33" s="31"/>
    </row>
    <row r="34" s="2" customFormat="1" ht="30" customHeight="1" spans="1:10">
      <c r="A34" s="18">
        <v>30</v>
      </c>
      <c r="B34" s="19" t="s">
        <v>71</v>
      </c>
      <c r="C34" s="20" t="s">
        <v>78</v>
      </c>
      <c r="D34" s="21" t="s">
        <v>79</v>
      </c>
      <c r="E34" s="18" t="s">
        <v>16</v>
      </c>
      <c r="F34" s="22">
        <f t="shared" si="4"/>
        <v>1358.72</v>
      </c>
      <c r="G34" s="22">
        <f t="shared" si="5"/>
        <v>849.16</v>
      </c>
      <c r="H34" s="22">
        <f t="shared" si="6"/>
        <v>50.96</v>
      </c>
      <c r="I34" s="22">
        <f t="shared" si="3"/>
        <v>2258.84</v>
      </c>
      <c r="J34" s="31"/>
    </row>
    <row r="35" s="2" customFormat="1" ht="30" customHeight="1" spans="1:10">
      <c r="A35" s="18">
        <v>31</v>
      </c>
      <c r="B35" s="19" t="s">
        <v>71</v>
      </c>
      <c r="C35" s="20" t="s">
        <v>80</v>
      </c>
      <c r="D35" s="21" t="s">
        <v>81</v>
      </c>
      <c r="E35" s="18" t="s">
        <v>16</v>
      </c>
      <c r="F35" s="22">
        <f t="shared" si="4"/>
        <v>1358.72</v>
      </c>
      <c r="G35" s="22">
        <f t="shared" si="5"/>
        <v>849.16</v>
      </c>
      <c r="H35" s="22">
        <f t="shared" si="6"/>
        <v>50.96</v>
      </c>
      <c r="I35" s="22">
        <f t="shared" si="3"/>
        <v>2258.84</v>
      </c>
      <c r="J35" s="31"/>
    </row>
    <row r="36" s="2" customFormat="1" ht="30" customHeight="1" spans="1:10">
      <c r="A36" s="18">
        <v>32</v>
      </c>
      <c r="B36" s="19" t="s">
        <v>71</v>
      </c>
      <c r="C36" s="20" t="s">
        <v>82</v>
      </c>
      <c r="D36" s="21" t="s">
        <v>83</v>
      </c>
      <c r="E36" s="18" t="s">
        <v>16</v>
      </c>
      <c r="F36" s="22">
        <f t="shared" si="4"/>
        <v>1358.72</v>
      </c>
      <c r="G36" s="22">
        <f t="shared" si="5"/>
        <v>849.16</v>
      </c>
      <c r="H36" s="22">
        <f t="shared" si="6"/>
        <v>50.96</v>
      </c>
      <c r="I36" s="22">
        <f t="shared" si="3"/>
        <v>2258.84</v>
      </c>
      <c r="J36" s="31"/>
    </row>
    <row r="37" s="2" customFormat="1" ht="30" customHeight="1" spans="1:10">
      <c r="A37" s="18">
        <v>33</v>
      </c>
      <c r="B37" s="25" t="s">
        <v>71</v>
      </c>
      <c r="C37" s="26" t="s">
        <v>84</v>
      </c>
      <c r="D37" s="27" t="s">
        <v>85</v>
      </c>
      <c r="E37" s="18" t="s">
        <v>16</v>
      </c>
      <c r="F37" s="22">
        <f t="shared" si="4"/>
        <v>1358.72</v>
      </c>
      <c r="G37" s="22">
        <f t="shared" si="5"/>
        <v>849.16</v>
      </c>
      <c r="H37" s="22">
        <f t="shared" si="6"/>
        <v>50.96</v>
      </c>
      <c r="I37" s="22">
        <f t="shared" ref="I37:I42" si="7">F37+G37+H37</f>
        <v>2258.84</v>
      </c>
      <c r="J37" s="31"/>
    </row>
    <row r="38" s="2" customFormat="1" ht="30" customHeight="1" spans="1:10">
      <c r="A38" s="18">
        <v>34</v>
      </c>
      <c r="B38" s="25" t="s">
        <v>71</v>
      </c>
      <c r="C38" s="26" t="s">
        <v>86</v>
      </c>
      <c r="D38" s="27" t="s">
        <v>87</v>
      </c>
      <c r="E38" s="18" t="s">
        <v>16</v>
      </c>
      <c r="F38" s="22">
        <f t="shared" si="4"/>
        <v>1358.72</v>
      </c>
      <c r="G38" s="22">
        <f t="shared" si="5"/>
        <v>849.16</v>
      </c>
      <c r="H38" s="22">
        <f t="shared" si="6"/>
        <v>50.96</v>
      </c>
      <c r="I38" s="22">
        <f t="shared" si="7"/>
        <v>2258.84</v>
      </c>
      <c r="J38" s="31"/>
    </row>
    <row r="39" s="2" customFormat="1" ht="30" customHeight="1" spans="1:10">
      <c r="A39" s="18">
        <v>35</v>
      </c>
      <c r="B39" s="28" t="s">
        <v>88</v>
      </c>
      <c r="C39" s="23" t="s">
        <v>89</v>
      </c>
      <c r="D39" s="24" t="s">
        <v>90</v>
      </c>
      <c r="E39" s="18" t="s">
        <v>16</v>
      </c>
      <c r="F39" s="22">
        <f t="shared" si="4"/>
        <v>1358.72</v>
      </c>
      <c r="G39" s="22">
        <f t="shared" si="5"/>
        <v>849.16</v>
      </c>
      <c r="H39" s="22">
        <f>24.2*2</f>
        <v>48.4</v>
      </c>
      <c r="I39" s="22">
        <f t="shared" si="7"/>
        <v>2256.28</v>
      </c>
      <c r="J39" s="31"/>
    </row>
    <row r="40" s="2" customFormat="1" ht="30" customHeight="1" spans="1:10">
      <c r="A40" s="18">
        <v>36</v>
      </c>
      <c r="B40" s="28" t="s">
        <v>88</v>
      </c>
      <c r="C40" s="23" t="s">
        <v>91</v>
      </c>
      <c r="D40" s="24" t="s">
        <v>92</v>
      </c>
      <c r="E40" s="18" t="s">
        <v>16</v>
      </c>
      <c r="F40" s="22">
        <f t="shared" si="4"/>
        <v>1358.72</v>
      </c>
      <c r="G40" s="22">
        <f t="shared" si="5"/>
        <v>849.16</v>
      </c>
      <c r="H40" s="22">
        <f>24.2*2</f>
        <v>48.4</v>
      </c>
      <c r="I40" s="22">
        <f t="shared" si="7"/>
        <v>2256.28</v>
      </c>
      <c r="J40" s="31"/>
    </row>
    <row r="41" s="2" customFormat="1" ht="30" customHeight="1" spans="1:10">
      <c r="A41" s="18">
        <v>37</v>
      </c>
      <c r="B41" s="28" t="s">
        <v>88</v>
      </c>
      <c r="C41" s="23" t="s">
        <v>93</v>
      </c>
      <c r="D41" s="24" t="s">
        <v>94</v>
      </c>
      <c r="E41" s="18" t="s">
        <v>16</v>
      </c>
      <c r="F41" s="22">
        <f t="shared" si="4"/>
        <v>1358.72</v>
      </c>
      <c r="G41" s="22">
        <f t="shared" si="5"/>
        <v>849.16</v>
      </c>
      <c r="H41" s="22">
        <f>24.2*2</f>
        <v>48.4</v>
      </c>
      <c r="I41" s="22">
        <f t="shared" si="7"/>
        <v>2256.28</v>
      </c>
      <c r="J41" s="31"/>
    </row>
    <row r="42" s="2" customFormat="1" ht="30" customHeight="1" spans="1:10">
      <c r="A42" s="18">
        <v>38</v>
      </c>
      <c r="B42" s="25" t="s">
        <v>95</v>
      </c>
      <c r="C42" s="26" t="s">
        <v>96</v>
      </c>
      <c r="D42" s="27" t="s">
        <v>97</v>
      </c>
      <c r="E42" s="18" t="s">
        <v>16</v>
      </c>
      <c r="F42" s="22">
        <f t="shared" si="4"/>
        <v>1358.72</v>
      </c>
      <c r="G42" s="22">
        <f t="shared" si="5"/>
        <v>849.16</v>
      </c>
      <c r="H42" s="22">
        <f>24.2*2</f>
        <v>48.4</v>
      </c>
      <c r="I42" s="22">
        <f t="shared" si="7"/>
        <v>2256.28</v>
      </c>
      <c r="J42" s="31"/>
    </row>
    <row r="43" s="2" customFormat="1" ht="30" customHeight="1" spans="1:10">
      <c r="A43" s="29" t="s">
        <v>98</v>
      </c>
      <c r="B43" s="30"/>
      <c r="C43" s="20"/>
      <c r="D43" s="21"/>
      <c r="E43" s="18"/>
      <c r="F43" s="22">
        <f>SUM(F5:F42)</f>
        <v>54348.8</v>
      </c>
      <c r="G43" s="22">
        <f>SUM(G5:G42)</f>
        <v>33966.4</v>
      </c>
      <c r="H43" s="22">
        <f>SUM(H5:H42)</f>
        <v>1956.48</v>
      </c>
      <c r="I43" s="22">
        <f>SUBTOTAL(9,I5:I42)</f>
        <v>90271.6799999999</v>
      </c>
      <c r="J43" s="31"/>
    </row>
  </sheetData>
  <mergeCells count="4">
    <mergeCell ref="A1:B1"/>
    <mergeCell ref="A2:J2"/>
    <mergeCell ref="I3:J3"/>
    <mergeCell ref="A43:B43"/>
  </mergeCells>
  <pageMargins left="0.511805555555556" right="0.393055555555556" top="0.747916666666667" bottom="0.511805555555556" header="0.5" footer="0.5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2024-05-31T03:51:05Z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EFDFC70BC9054B88965012EE9F07BF0E_13</vt:lpwstr>
  </property>
  <property fmtid="{D5CDD505-2E9C-101B-9397-08002B2CF9AE}" pid="3" name="KSOProductBuildVer">
    <vt:lpwstr>2052-12.1.0.16929</vt:lpwstr>
  </property>
</Properties>
</file>